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4800" windowHeight="12280" firstSheet="2" activeTab="8"/>
  </bookViews>
  <sheets>
    <sheet name="Peak" sheetId="1" r:id="rId1"/>
    <sheet name="Graphs" sheetId="2" r:id="rId2"/>
    <sheet name="ITS" sheetId="3" r:id="rId3"/>
    <sheet name="Graphs ITS" sheetId="4" r:id="rId4"/>
    <sheet name="Popn - Las Vegas" sheetId="5" r:id="rId5"/>
    <sheet name="Popn - Reno" sheetId="6" r:id="rId6"/>
    <sheet name="Nevada Popn" sheetId="7" r:id="rId7"/>
    <sheet name="Nevada Employment" sheetId="8" r:id="rId8"/>
    <sheet name="Summary Graph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<sst xmlns="http://schemas.openxmlformats.org/spreadsheetml/2006/main" count="200" uniqueCount="54">
  <si>
    <t>Year</t>
  </si>
  <si>
    <t>NPC</t>
  </si>
  <si>
    <t>SPPC</t>
  </si>
  <si>
    <t>Total</t>
  </si>
  <si>
    <t>2% Diveristy</t>
  </si>
  <si>
    <t>Forecast Peak MW</t>
  </si>
  <si>
    <t>Fcst yr:</t>
  </si>
  <si>
    <t>2009 (January)</t>
  </si>
  <si>
    <t>2009 (August/Sep.)</t>
  </si>
  <si>
    <t>2010 as of 8/23/10</t>
  </si>
  <si>
    <t>2009 (Jan)</t>
  </si>
  <si>
    <t>2009 (Sep)</t>
  </si>
  <si>
    <t>Percent growth</t>
  </si>
  <si>
    <t xml:space="preserve">Growth </t>
  </si>
  <si>
    <t>11-20</t>
  </si>
  <si>
    <t>Actual</t>
  </si>
  <si>
    <t>WN</t>
  </si>
  <si>
    <t>Weather Adjusted</t>
  </si>
  <si>
    <t>Popn Used in Models</t>
  </si>
  <si>
    <t>Nov08</t>
  </si>
  <si>
    <t>Aug09</t>
  </si>
  <si>
    <t>Dec09</t>
  </si>
  <si>
    <t>Jun10</t>
  </si>
  <si>
    <t xml:space="preserve"> </t>
  </si>
  <si>
    <t>Jan08</t>
  </si>
  <si>
    <t>O6 IRP 11th</t>
  </si>
  <si>
    <t>06 IRP 7th</t>
  </si>
  <si>
    <t>09 ESP</t>
  </si>
  <si>
    <t>09 IRP</t>
  </si>
  <si>
    <t>10 ESP</t>
  </si>
  <si>
    <t>Year of Fcst</t>
  </si>
  <si>
    <t>2009 (Dec)</t>
  </si>
  <si>
    <t>06 IRP 4th</t>
  </si>
  <si>
    <t>Jan07</t>
  </si>
  <si>
    <t>03 IRP 8th</t>
  </si>
  <si>
    <t>10 IRP</t>
  </si>
  <si>
    <t>Apr10</t>
  </si>
  <si>
    <t>09 ESP (orig)</t>
  </si>
  <si>
    <t>07 IRP 7th</t>
  </si>
  <si>
    <t>07 IRP 2nd</t>
  </si>
  <si>
    <t>2007 IRP</t>
  </si>
  <si>
    <t>04 IRP 8th</t>
  </si>
  <si>
    <t>WASHOE COUNTY</t>
  </si>
  <si>
    <t>Jul06</t>
  </si>
  <si>
    <t>2006/07</t>
  </si>
  <si>
    <t>Sate Demographer</t>
  </si>
  <si>
    <t>% Growth</t>
  </si>
  <si>
    <t>Estimate</t>
  </si>
  <si>
    <t>2010 (June)</t>
  </si>
  <si>
    <t>NEVADA NON-FARM EMPLOYMENT</t>
  </si>
  <si>
    <t>June 2007</t>
  </si>
  <si>
    <t>Oct. 2008</t>
  </si>
  <si>
    <t>Sep 2009</t>
  </si>
  <si>
    <t>Aug.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</si>
</sst>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"/>
    <numFmt numFmtId="166" formatCode="#,##0_);\(#,##0\)"/>
    <numFmt numFmtId="167" formatCode="0.0%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7" fontId="0" fillId="0" borderId="0" xfId="0" applyNumberFormat="1" applyAlignment="1">
      <alignment/>
    </xf>
    <xf numFmtId="164" fontId="0" fillId="0" borderId="0" xfId="19" applyNumberFormat="1" applyFon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796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Graphs!$B$4:$B$19</c:f>
              <c:numCache/>
            </c:numRef>
          </c: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Graphs!$C$4:$C$19</c:f>
              <c:numCache/>
            </c:numRef>
          </c:val>
          <c:smooth val="0"/>
        </c:ser>
        <c:ser>
          <c:idx val="2"/>
          <c:order val="2"/>
          <c:tx>
            <c:strRef>
              <c:f>Graphs!$D$3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Graphs!$D$4:$D$19</c:f>
              <c:numCache/>
            </c:numRef>
          </c:val>
          <c:smooth val="0"/>
        </c:ser>
        <c:ser>
          <c:idx val="3"/>
          <c:order val="3"/>
          <c:tx>
            <c:strRef>
              <c:f>Graphs!$E$3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Graphs!$E$4:$E$19</c:f>
              <c:numCache/>
            </c:numRef>
          </c:val>
          <c:smooth val="0"/>
        </c:ser>
        <c:ser>
          <c:idx val="4"/>
          <c:order val="4"/>
          <c:tx>
            <c:strRef>
              <c:f>Graphs!$F$3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Graphs!$F$4:$F$19</c:f>
              <c:numCache/>
            </c:numRef>
          </c:val>
          <c:smooth val="0"/>
        </c:ser>
        <c:ser>
          <c:idx val="5"/>
          <c:order val="5"/>
          <c:tx>
            <c:strRef>
              <c:f>Graphs!$G$3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Graphs!$G$4:$G$19</c:f>
              <c:numCache/>
            </c:numRef>
          </c:val>
          <c:smooth val="0"/>
        </c:ser>
        <c:ser>
          <c:idx val="6"/>
          <c:order val="6"/>
          <c:tx>
            <c:strRef>
              <c:f>Graphs!$H$3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Graphs!$H$4:$H$19</c:f>
              <c:numCache/>
            </c:numRef>
          </c:val>
          <c:smooth val="0"/>
        </c:ser>
        <c:ser>
          <c:idx val="7"/>
          <c:order val="7"/>
          <c:tx>
            <c:strRef>
              <c:f>Graphs!$I$3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Graphs!$I$4:$I$9</c:f>
              <c:numCache/>
            </c:numRef>
          </c:val>
          <c:smooth val="0"/>
        </c:ser>
        <c:ser>
          <c:idx val="8"/>
          <c:order val="8"/>
          <c:tx>
            <c:strRef>
              <c:f>Graphs!$J$3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Graphs!$J$4:$J$9</c:f>
              <c:numCache/>
            </c:numRef>
          </c:val>
          <c:smooth val="0"/>
        </c:ser>
        <c:marker val="1"/>
        <c:axId val="57522361"/>
        <c:axId val="47939202"/>
      </c:lineChart>
      <c:catAx>
        <c:axId val="5752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39202"/>
        <c:crosses val="autoZero"/>
        <c:auto val="1"/>
        <c:lblOffset val="100"/>
        <c:tickLblSkip val="1"/>
        <c:noMultiLvlLbl val="0"/>
      </c:catAx>
      <c:valAx>
        <c:axId val="47939202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2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185"/>
          <c:w val="0.15725"/>
          <c:h val="0.6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NV Energy Actual, Weather Normalized and forecasts of Annual System Energy Growth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342"/>
          <c:w val="0.83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'Graphs ITS'!$B$3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ITS'!$B$23:$B$38</c:f>
              <c:numCache/>
            </c:numRef>
          </c:val>
          <c:smooth val="0"/>
        </c:ser>
        <c:ser>
          <c:idx val="2"/>
          <c:order val="1"/>
          <c:tx>
            <c:strRef>
              <c:f>'Graphs ITS'!$D$3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ITS'!$D$23:$D$38</c:f>
              <c:numCache/>
            </c:numRef>
          </c:val>
          <c:smooth val="0"/>
        </c:ser>
        <c:ser>
          <c:idx val="4"/>
          <c:order val="2"/>
          <c:tx>
            <c:strRef>
              <c:f>'Graphs ITS'!$F$3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ITS'!$F$23:$F$38</c:f>
              <c:numCache/>
            </c:numRef>
          </c:val>
          <c:smooth val="0"/>
        </c:ser>
        <c:ser>
          <c:idx val="5"/>
          <c:order val="3"/>
          <c:tx>
            <c:strRef>
              <c:f>'Graphs ITS'!$G$3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ITS'!$G$23:$G$38</c:f>
              <c:numCache/>
            </c:numRef>
          </c:val>
          <c:smooth val="0"/>
        </c:ser>
        <c:ser>
          <c:idx val="6"/>
          <c:order val="4"/>
          <c:tx>
            <c:strRef>
              <c:f>'Graphs ITS'!$H$3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ITS'!$H$23:$H$38</c:f>
              <c:numCache/>
            </c:numRef>
          </c:val>
          <c:smooth val="0"/>
        </c:ser>
        <c:ser>
          <c:idx val="7"/>
          <c:order val="5"/>
          <c:tx>
            <c:strRef>
              <c:f>'Graphs ITS'!$I$3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ITS'!$I$23:$I$28</c:f>
              <c:numCache/>
            </c:numRef>
          </c:val>
          <c:smooth val="0"/>
        </c:ser>
        <c:ser>
          <c:idx val="8"/>
          <c:order val="6"/>
          <c:tx>
            <c:strRef>
              <c:f>'Graphs ITS'!$J$3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'Graphs ITS'!$A$23:$A$38</c:f>
              <c:numCache/>
            </c:numRef>
          </c:cat>
          <c:val>
            <c:numRef>
              <c:f>'Graphs ITS'!$J$23:$J$28</c:f>
              <c:numCache/>
            </c:numRef>
          </c:val>
          <c:smooth val="0"/>
        </c:ser>
        <c:marker val="1"/>
        <c:axId val="44965347"/>
        <c:axId val="2034940"/>
      </c:lineChart>
      <c:catAx>
        <c:axId val="4496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940"/>
        <c:crosses val="autoZero"/>
        <c:auto val="1"/>
        <c:lblOffset val="100"/>
        <c:tickLblSkip val="1"/>
        <c:noMultiLvlLbl val="0"/>
      </c:catAx>
      <c:valAx>
        <c:axId val="2034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5725"/>
          <c:w val="0.12875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5"/>
          <c:w val="0.82175"/>
          <c:h val="0.94525"/>
        </c:manualLayout>
      </c:layout>
      <c:lineChart>
        <c:grouping val="standard"/>
        <c:varyColors val="0"/>
        <c:ser>
          <c:idx val="1"/>
          <c:order val="0"/>
          <c:tx>
            <c:strRef>
              <c:f>'Popn - Las Vegas'!$B$4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Vegas'!$B$7:$B$23</c:f>
              <c:numCache/>
            </c:numRef>
          </c:val>
          <c:smooth val="0"/>
        </c:ser>
        <c:ser>
          <c:idx val="2"/>
          <c:order val="1"/>
          <c:tx>
            <c:strRef>
              <c:f>'Popn - Las Vegas'!$C$4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Vegas'!$C$7:$C$23</c:f>
              <c:numCache/>
            </c:numRef>
          </c:val>
          <c:smooth val="0"/>
        </c:ser>
        <c:ser>
          <c:idx val="3"/>
          <c:order val="2"/>
          <c:tx>
            <c:strRef>
              <c:f>'Popn - Las Vegas'!$D$4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Vegas'!$D$7:$D$23</c:f>
              <c:numCache/>
            </c:numRef>
          </c:val>
          <c:smooth val="0"/>
        </c:ser>
        <c:ser>
          <c:idx val="4"/>
          <c:order val="3"/>
          <c:tx>
            <c:strRef>
              <c:f>'Popn - Las Vegas'!$E$4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Vegas'!$E$7:$E$23</c:f>
              <c:numCache/>
            </c:numRef>
          </c:val>
          <c:smooth val="0"/>
        </c:ser>
        <c:ser>
          <c:idx val="5"/>
          <c:order val="4"/>
          <c:tx>
            <c:strRef>
              <c:f>'Popn - Las Vegas'!$F$4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Vegas'!$F$7:$F$23</c:f>
              <c:numCache/>
            </c:numRef>
          </c:val>
          <c:smooth val="0"/>
        </c:ser>
        <c:ser>
          <c:idx val="6"/>
          <c:order val="5"/>
          <c:tx>
            <c:strRef>
              <c:f>'Popn - Las Vegas'!$G$4</c:f>
              <c:strCache>
                <c:ptCount val="1"/>
                <c:pt idx="0">
                  <c:v>2009 (Dec)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Vegas'!$G$7:$G$23</c:f>
              <c:numCache/>
            </c:numRef>
          </c:val>
          <c:smooth val="0"/>
        </c:ser>
        <c:ser>
          <c:idx val="7"/>
          <c:order val="6"/>
          <c:tx>
            <c:strRef>
              <c:f>'Popn - Las Vegas'!$H$4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Vegas'!$H$7:$H$23</c:f>
              <c:numCache/>
            </c:numRef>
          </c:val>
          <c:smooth val="0"/>
        </c:ser>
        <c:ser>
          <c:idx val="0"/>
          <c:order val="7"/>
          <c:tx>
            <c:strRef>
              <c:f>'Popn - Las Vegas'!$I$5</c:f>
              <c:strCache>
                <c:ptCount val="1"/>
                <c:pt idx="0">
                  <c:v>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Vegas'!$I$7:$I$12</c:f>
              <c:numCache/>
            </c:numRef>
          </c:val>
          <c:smooth val="0"/>
        </c:ser>
        <c:marker val="1"/>
        <c:axId val="18314461"/>
        <c:axId val="30612422"/>
      </c:lineChart>
      <c:catAx>
        <c:axId val="1831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12422"/>
        <c:crosses val="autoZero"/>
        <c:auto val="1"/>
        <c:lblOffset val="100"/>
        <c:tickLblSkip val="1"/>
        <c:noMultiLvlLbl val="0"/>
      </c:catAx>
      <c:valAx>
        <c:axId val="3061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14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23075"/>
          <c:w val="0.137"/>
          <c:h val="0.5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Clark County Forecasts and Annual Estimates of Population Growth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357"/>
          <c:w val="0.8225"/>
          <c:h val="0.61625"/>
        </c:manualLayout>
      </c:layout>
      <c:lineChart>
        <c:grouping val="standard"/>
        <c:varyColors val="0"/>
        <c:ser>
          <c:idx val="1"/>
          <c:order val="0"/>
          <c:tx>
            <c:strRef>
              <c:f>'Popn - Las Vegas'!$B$4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Vegas'!$B$7:$B$23</c:f>
              <c:numCache/>
            </c:numRef>
          </c:val>
          <c:smooth val="0"/>
        </c:ser>
        <c:ser>
          <c:idx val="2"/>
          <c:order val="1"/>
          <c:tx>
            <c:strRef>
              <c:f>'Popn - Las Vegas'!$C$4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Vegas'!$C$7:$C$23</c:f>
              <c:numCache/>
            </c:numRef>
          </c:val>
          <c:smooth val="0"/>
        </c:ser>
        <c:ser>
          <c:idx val="4"/>
          <c:order val="2"/>
          <c:tx>
            <c:strRef>
              <c:f>'Popn - Las Vegas'!$E$4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Vegas'!$E$7:$E$23</c:f>
              <c:numCache/>
            </c:numRef>
          </c:val>
          <c:smooth val="0"/>
        </c:ser>
        <c:ser>
          <c:idx val="5"/>
          <c:order val="3"/>
          <c:tx>
            <c:strRef>
              <c:f>'Popn - Las Vegas'!$F$4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Vegas'!$F$7:$F$23</c:f>
              <c:numCache/>
            </c:numRef>
          </c:val>
          <c:smooth val="0"/>
        </c:ser>
        <c:ser>
          <c:idx val="7"/>
          <c:order val="4"/>
          <c:tx>
            <c:strRef>
              <c:f>'Popn - Las Vegas'!$H$4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Vegas'!$H$7:$H$23</c:f>
              <c:numCache/>
            </c:numRef>
          </c:val>
          <c:smooth val="0"/>
        </c:ser>
        <c:ser>
          <c:idx val="0"/>
          <c:order val="5"/>
          <c:tx>
            <c:strRef>
              <c:f>'Popn - Las Vegas'!$I$5</c:f>
              <c:strCache>
                <c:ptCount val="1"/>
                <c:pt idx="0">
                  <c:v>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Las Vegas'!$A$7:$A$23</c:f>
              <c:numCache/>
            </c:numRef>
          </c:cat>
          <c:val>
            <c:numRef>
              <c:f>'Popn - Las Vegas'!$I$7:$I$12</c:f>
              <c:numCache/>
            </c:numRef>
          </c:val>
          <c:smooth val="0"/>
        </c:ser>
        <c:marker val="1"/>
        <c:axId val="7076343"/>
        <c:axId val="63687088"/>
      </c:lineChart>
      <c:catAx>
        <c:axId val="707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87088"/>
        <c:crosses val="autoZero"/>
        <c:auto val="1"/>
        <c:lblOffset val="100"/>
        <c:tickLblSkip val="1"/>
        <c:noMultiLvlLbl val="0"/>
      </c:catAx>
      <c:valAx>
        <c:axId val="63687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76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48675"/>
          <c:w val="0.13725"/>
          <c:h val="0.3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5"/>
          <c:w val="0.82175"/>
          <c:h val="0.94525"/>
        </c:manualLayout>
      </c:layout>
      <c:lineChart>
        <c:grouping val="standard"/>
        <c:varyColors val="0"/>
        <c:ser>
          <c:idx val="2"/>
          <c:order val="0"/>
          <c:tx>
            <c:strRef>
              <c:f>'Popn - Reno'!$C$4</c:f>
              <c:strCache>
                <c:ptCount val="1"/>
                <c:pt idx="0">
                  <c:v>2006/07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Reno'!$C$7:$C$23</c:f>
              <c:numCache/>
            </c:numRef>
          </c:val>
          <c:smooth val="0"/>
        </c:ser>
        <c:ser>
          <c:idx val="3"/>
          <c:order val="1"/>
          <c:tx>
            <c:strRef>
              <c:f>'Popn - Reno'!$D$4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Reno'!$D$7:$D$23</c:f>
              <c:numCache/>
            </c:numRef>
          </c:val>
          <c:smooth val="0"/>
        </c:ser>
        <c:ser>
          <c:idx val="4"/>
          <c:order val="2"/>
          <c:tx>
            <c:strRef>
              <c:f>'Popn - Reno'!$E$4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Reno'!$E$7:$E$23</c:f>
              <c:numCache/>
            </c:numRef>
          </c:val>
          <c:smooth val="0"/>
        </c:ser>
        <c:ser>
          <c:idx val="5"/>
          <c:order val="3"/>
          <c:tx>
            <c:strRef>
              <c:f>'Popn - Reno'!$F$4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Reno'!$F$7:$F$23</c:f>
              <c:numCache/>
            </c:numRef>
          </c:val>
          <c:smooth val="0"/>
        </c:ser>
        <c:ser>
          <c:idx val="6"/>
          <c:order val="4"/>
          <c:tx>
            <c:strRef>
              <c:f>'Popn - Reno'!$G$4</c:f>
              <c:strCache>
                <c:ptCount val="1"/>
                <c:pt idx="0">
                  <c:v>2009 (Dec)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Reno'!$G$7:$G$23</c:f>
              <c:numCache/>
            </c:numRef>
          </c:val>
          <c:smooth val="0"/>
        </c:ser>
        <c:ser>
          <c:idx val="7"/>
          <c:order val="5"/>
          <c:tx>
            <c:strRef>
              <c:f>'Popn - Reno'!$H$4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Reno'!$H$7:$H$23</c:f>
              <c:numCache/>
            </c:numRef>
          </c:val>
          <c:smooth val="0"/>
        </c:ser>
        <c:ser>
          <c:idx val="0"/>
          <c:order val="6"/>
          <c:tx>
            <c:strRef>
              <c:f>'Popn - Reno'!$I$5</c:f>
              <c:strCache>
                <c:ptCount val="1"/>
                <c:pt idx="0">
                  <c:v>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Reno'!$I$7:$I$12</c:f>
              <c:numCache/>
            </c:numRef>
          </c:val>
          <c:smooth val="0"/>
        </c:ser>
        <c:ser>
          <c:idx val="1"/>
          <c:order val="7"/>
          <c:tx>
            <c:strRef>
              <c:f>'Popn - Reno'!$B$6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Reno'!$B$7:$B$23</c:f>
              <c:numCache/>
            </c:numRef>
          </c:val>
          <c:smooth val="0"/>
        </c:ser>
        <c:marker val="1"/>
        <c:axId val="36312881"/>
        <c:axId val="58380474"/>
      </c:lineChart>
      <c:catAx>
        <c:axId val="3631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80474"/>
        <c:crosses val="autoZero"/>
        <c:auto val="1"/>
        <c:lblOffset val="100"/>
        <c:tickLblSkip val="1"/>
        <c:noMultiLvlLbl val="0"/>
      </c:catAx>
      <c:valAx>
        <c:axId val="58380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23075"/>
          <c:w val="0.137"/>
          <c:h val="0.5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Washoe County Forecasts and Annual Estimates of Population Growth</a:t>
            </a:r>
          </a:p>
        </c:rich>
      </c:tx>
      <c:layout>
        <c:manualLayout>
          <c:xMode val="factor"/>
          <c:yMode val="factor"/>
          <c:x val="-0.024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38975"/>
          <c:w val="0.8225"/>
          <c:h val="0.58075"/>
        </c:manualLayout>
      </c:layout>
      <c:lineChart>
        <c:grouping val="standard"/>
        <c:varyColors val="0"/>
        <c:ser>
          <c:idx val="2"/>
          <c:order val="0"/>
          <c:tx>
            <c:strRef>
              <c:f>'Popn - Reno'!$C$4</c:f>
              <c:strCache>
                <c:ptCount val="1"/>
                <c:pt idx="0">
                  <c:v>2006/07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Reno'!$C$7:$C$23</c:f>
              <c:numCache/>
            </c:numRef>
          </c:val>
          <c:smooth val="0"/>
        </c:ser>
        <c:ser>
          <c:idx val="4"/>
          <c:order val="1"/>
          <c:tx>
            <c:strRef>
              <c:f>'Popn - Reno'!$E$4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Reno'!$E$7:$E$23</c:f>
              <c:numCache/>
            </c:numRef>
          </c:val>
          <c:smooth val="0"/>
        </c:ser>
        <c:ser>
          <c:idx val="5"/>
          <c:order val="2"/>
          <c:tx>
            <c:strRef>
              <c:f>'Popn - Reno'!$F$4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Reno'!$F$7:$F$23</c:f>
              <c:numCache/>
            </c:numRef>
          </c:val>
          <c:smooth val="0"/>
        </c:ser>
        <c:ser>
          <c:idx val="7"/>
          <c:order val="3"/>
          <c:tx>
            <c:strRef>
              <c:f>'Popn - Reno'!$H$4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Reno'!$H$7:$H$23</c:f>
              <c:numCache/>
            </c:numRef>
          </c:val>
          <c:smooth val="0"/>
        </c:ser>
        <c:ser>
          <c:idx val="0"/>
          <c:order val="4"/>
          <c:tx>
            <c:strRef>
              <c:f>'Popn - Reno'!$I$5</c:f>
              <c:strCache>
                <c:ptCount val="1"/>
                <c:pt idx="0">
                  <c:v>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Reno'!$I$7:$I$12</c:f>
              <c:numCache/>
            </c:numRef>
          </c:val>
          <c:smooth val="0"/>
        </c:ser>
        <c:ser>
          <c:idx val="1"/>
          <c:order val="5"/>
          <c:tx>
            <c:strRef>
              <c:f>'Popn - Reno'!$B$6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'Popn - Reno'!$A$7:$A$23</c:f>
              <c:numCache/>
            </c:numRef>
          </c:cat>
          <c:val>
            <c:numRef>
              <c:f>'Popn - Reno'!$B$7:$B$23</c:f>
              <c:numCache/>
            </c:numRef>
          </c:val>
          <c:smooth val="0"/>
        </c:ser>
        <c:marker val="1"/>
        <c:axId val="55662219"/>
        <c:axId val="31197924"/>
      </c:lineChart>
      <c:catAx>
        <c:axId val="556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97924"/>
        <c:crosses val="autoZero"/>
        <c:auto val="1"/>
        <c:lblOffset val="100"/>
        <c:tickLblSkip val="1"/>
        <c:noMultiLvlLbl val="0"/>
      </c:catAx>
      <c:valAx>
        <c:axId val="31197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4815"/>
          <c:w val="0.13725"/>
          <c:h val="0.3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Nevada Forecasts and Annual Estimates of Population Growth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41475"/>
          <c:w val="0.79025"/>
          <c:h val="0.553"/>
        </c:manualLayout>
      </c:layout>
      <c:lineChart>
        <c:grouping val="standard"/>
        <c:varyColors val="0"/>
        <c:ser>
          <c:idx val="0"/>
          <c:order val="0"/>
          <c:tx>
            <c:strRef>
              <c:f>'Nevada Popn'!$B$3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Popn'!$B$28:$B$44</c:f>
              <c:numCache/>
            </c:numRef>
          </c:val>
          <c:smooth val="0"/>
        </c:ser>
        <c:ser>
          <c:idx val="1"/>
          <c:order val="1"/>
          <c:tx>
            <c:strRef>
              <c:f>'Nevada Popn'!$C$3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Popn'!$C$28:$C$44</c:f>
              <c:numCache/>
            </c:numRef>
          </c:val>
          <c:smooth val="0"/>
        </c:ser>
        <c:ser>
          <c:idx val="2"/>
          <c:order val="2"/>
          <c:tx>
            <c:strRef>
              <c:f>'Nevada Popn'!$D$3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Popn'!$D$28:$D$44</c:f>
              <c:numCache/>
            </c:numRef>
          </c:val>
          <c:smooth val="0"/>
        </c:ser>
        <c:ser>
          <c:idx val="3"/>
          <c:order val="3"/>
          <c:tx>
            <c:strRef>
              <c:f>'Nevada Popn'!$E$3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Popn'!$E$28:$E$44</c:f>
              <c:numCache/>
            </c:numRef>
          </c:val>
          <c:smooth val="0"/>
        </c:ser>
        <c:ser>
          <c:idx val="4"/>
          <c:order val="4"/>
          <c:tx>
            <c:strRef>
              <c:f>'Nevada Popn'!$F$3</c:f>
              <c:strCache>
                <c:ptCount val="1"/>
                <c:pt idx="0">
                  <c:v>2010 (June)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Popn'!$F$28:$F$44</c:f>
              <c:numCache/>
            </c:numRef>
          </c:val>
          <c:smooth val="0"/>
        </c:ser>
        <c:ser>
          <c:idx val="5"/>
          <c:order val="5"/>
          <c:tx>
            <c:strRef>
              <c:f>'Nevada Popn'!$G$3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'Nevada Popn'!$A$28:$A$44</c:f>
              <c:numCache/>
            </c:numRef>
          </c:cat>
          <c:val>
            <c:numRef>
              <c:f>'Nevada Popn'!$G$28:$G$44</c:f>
              <c:numCache/>
            </c:numRef>
          </c:val>
          <c:smooth val="0"/>
        </c:ser>
        <c:marker val="1"/>
        <c:axId val="12345861"/>
        <c:axId val="44003886"/>
      </c:lineChart>
      <c:catAx>
        <c:axId val="1234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886"/>
        <c:crosses val="autoZero"/>
        <c:auto val="1"/>
        <c:lblOffset val="100"/>
        <c:tickLblSkip val="1"/>
        <c:noMultiLvlLbl val="0"/>
      </c:catAx>
      <c:valAx>
        <c:axId val="4400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5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7825"/>
          <c:w val="0.1645"/>
          <c:h val="0.4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Nevada Forecasts and Actual Employment Growth Rates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1425"/>
          <c:w val="0.836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'Nevada Employment'!$B$25</c:f>
              <c:strCache>
                <c:ptCount val="1"/>
                <c:pt idx="0">
                  <c:v>June 2007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Employment'!$A$26:$A$42</c:f>
              <c:numCache/>
            </c:numRef>
          </c:cat>
          <c:val>
            <c:numRef>
              <c:f>'Nevada Employment'!$B$26:$B$42</c:f>
              <c:numCache/>
            </c:numRef>
          </c:val>
          <c:smooth val="0"/>
        </c:ser>
        <c:ser>
          <c:idx val="1"/>
          <c:order val="1"/>
          <c:tx>
            <c:strRef>
              <c:f>'Nevada Employment'!$C$25</c:f>
              <c:strCache>
                <c:ptCount val="1"/>
                <c:pt idx="0">
                  <c:v>Oct. 2008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'Nevada Employment'!$A$26:$A$42</c:f>
              <c:numCache/>
            </c:numRef>
          </c:cat>
          <c:val>
            <c:numRef>
              <c:f>'Nevada Employment'!$C$26:$C$42</c:f>
              <c:numCache/>
            </c:numRef>
          </c:val>
          <c:smooth val="0"/>
        </c:ser>
        <c:ser>
          <c:idx val="2"/>
          <c:order val="2"/>
          <c:tx>
            <c:strRef>
              <c:f>'Nevada Employment'!$D$25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'Nevada Employment'!$A$26:$A$42</c:f>
              <c:numCache/>
            </c:numRef>
          </c:cat>
          <c:val>
            <c:numRef>
              <c:f>'Nevada Employment'!$D$26:$D$42</c:f>
              <c:numCache/>
            </c:numRef>
          </c:val>
          <c:smooth val="0"/>
        </c:ser>
        <c:ser>
          <c:idx val="3"/>
          <c:order val="3"/>
          <c:tx>
            <c:strRef>
              <c:f>'Nevada Employment'!$E$25</c:f>
              <c:strCache>
                <c:ptCount val="1"/>
                <c:pt idx="0">
                  <c:v>Aug. 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Employment'!$A$26:$A$42</c:f>
              <c:numCache/>
            </c:numRef>
          </c:cat>
          <c:val>
            <c:numRef>
              <c:f>'Nevada Employment'!$E$26:$E$42</c:f>
              <c:numCache/>
            </c:numRef>
          </c:val>
          <c:smooth val="0"/>
        </c:ser>
        <c:ser>
          <c:idx val="4"/>
          <c:order val="4"/>
          <c:tx>
            <c:strRef>
              <c:f>'Nevada Employment'!$F$25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'Nevada Employment'!$A$26:$A$42</c:f>
              <c:numCache/>
            </c:numRef>
          </c:cat>
          <c:val>
            <c:numRef>
              <c:f>'Nevada Employment'!$F$26:$F$42</c:f>
              <c:numCache/>
            </c:numRef>
          </c:val>
          <c:smooth val="0"/>
        </c:ser>
        <c:marker val="1"/>
        <c:axId val="60490655"/>
        <c:axId val="7544984"/>
      </c:lineChart>
      <c:catAx>
        <c:axId val="604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44984"/>
        <c:crosses val="autoZero"/>
        <c:auto val="1"/>
        <c:lblOffset val="100"/>
        <c:tickLblSkip val="1"/>
        <c:noMultiLvlLbl val="0"/>
      </c:catAx>
      <c:valAx>
        <c:axId val="7544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0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58"/>
          <c:w val="0.126"/>
          <c:h val="0.2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NV Energy Actual, Weather Normalized and Forecasts of Annual System Peak Demand Growth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342"/>
          <c:w val="0.83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Graphs!$B$22:$B$36</c:f>
              <c:numCache>
                <c:ptCount val="15"/>
                <c:pt idx="0">
                  <c:v>0.01052170100832961</c:v>
                </c:pt>
                <c:pt idx="1">
                  <c:v>0.03919016630513372</c:v>
                </c:pt>
                <c:pt idx="2">
                  <c:v>0.03061508488728082</c:v>
                </c:pt>
                <c:pt idx="3">
                  <c:v>0.030920874966243517</c:v>
                </c:pt>
                <c:pt idx="4">
                  <c:v>0.025016371971185336</c:v>
                </c:pt>
                <c:pt idx="5">
                  <c:v>0.024533605928954705</c:v>
                </c:pt>
                <c:pt idx="6">
                  <c:v>0.024320279371414344</c:v>
                </c:pt>
                <c:pt idx="7">
                  <c:v>0.02142944112991607</c:v>
                </c:pt>
                <c:pt idx="8">
                  <c:v>0.019787817379902206</c:v>
                </c:pt>
                <c:pt idx="9">
                  <c:v>0.02092343658679141</c:v>
                </c:pt>
                <c:pt idx="10">
                  <c:v>0.02015113350125941</c:v>
                </c:pt>
                <c:pt idx="11">
                  <c:v>0.01762065095398424</c:v>
                </c:pt>
                <c:pt idx="12">
                  <c:v>0.015992059115473634</c:v>
                </c:pt>
                <c:pt idx="13">
                  <c:v>0.01812852800694742</c:v>
                </c:pt>
                <c:pt idx="14">
                  <c:v>0.016313039769698223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Graphs!$D$3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Graphs!$D$22:$D$36</c:f>
              <c:numCache>
                <c:ptCount val="15"/>
                <c:pt idx="2">
                  <c:v>0.025482000808952465</c:v>
                </c:pt>
                <c:pt idx="3">
                  <c:v>0.038259268998159346</c:v>
                </c:pt>
                <c:pt idx="4">
                  <c:v>0.032417373686209894</c:v>
                </c:pt>
                <c:pt idx="5">
                  <c:v>0.023426959401447345</c:v>
                </c:pt>
                <c:pt idx="6">
                  <c:v>0.028283796740172562</c:v>
                </c:pt>
                <c:pt idx="7">
                  <c:v>0.0121212121212122</c:v>
                </c:pt>
                <c:pt idx="8">
                  <c:v>0.023261169967756734</c:v>
                </c:pt>
                <c:pt idx="9">
                  <c:v>0.022169705154175157</c:v>
                </c:pt>
                <c:pt idx="10">
                  <c:v>0.020147528349664157</c:v>
                </c:pt>
                <c:pt idx="11">
                  <c:v>0.010360457586876759</c:v>
                </c:pt>
                <c:pt idx="12">
                  <c:v>0.022324289681691978</c:v>
                </c:pt>
                <c:pt idx="13">
                  <c:v>0.01567234353777036</c:v>
                </c:pt>
                <c:pt idx="14">
                  <c:v>0.01687069231560545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Graphs!$F$3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Graphs!$F$22:$F$36</c:f>
              <c:numCache>
                <c:ptCount val="15"/>
                <c:pt idx="4">
                  <c:v>0.006601104674659908</c:v>
                </c:pt>
                <c:pt idx="5">
                  <c:v>0.01124197002141325</c:v>
                </c:pt>
                <c:pt idx="6">
                  <c:v>0.024748544203282208</c:v>
                </c:pt>
                <c:pt idx="7">
                  <c:v>0.013431486503939105</c:v>
                </c:pt>
                <c:pt idx="8">
                  <c:v>0.017841213202497874</c:v>
                </c:pt>
                <c:pt idx="9">
                  <c:v>0.019907349442844557</c:v>
                </c:pt>
                <c:pt idx="10">
                  <c:v>0.016327031671986347</c:v>
                </c:pt>
                <c:pt idx="11">
                  <c:v>0.023191206667471986</c:v>
                </c:pt>
                <c:pt idx="12">
                  <c:v>0.025616810293944026</c:v>
                </c:pt>
                <c:pt idx="13">
                  <c:v>0.022099447513812098</c:v>
                </c:pt>
                <c:pt idx="14">
                  <c:v>0.020045045045045118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Graphs!$G$3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Graphs!$G$22:$G$36</c:f>
              <c:numCache>
                <c:ptCount val="15"/>
                <c:pt idx="5">
                  <c:v>-0.002352290023522885</c:v>
                </c:pt>
                <c:pt idx="6">
                  <c:v>0.009153952843273139</c:v>
                </c:pt>
                <c:pt idx="7">
                  <c:v>0.01264431006047273</c:v>
                </c:pt>
                <c:pt idx="8">
                  <c:v>0.015336590662323513</c:v>
                </c:pt>
                <c:pt idx="9">
                  <c:v>0.015639620371608043</c:v>
                </c:pt>
                <c:pt idx="10">
                  <c:v>0.01342458541721503</c:v>
                </c:pt>
                <c:pt idx="11">
                  <c:v>0.01298701298701288</c:v>
                </c:pt>
                <c:pt idx="12">
                  <c:v>0.014743589743589691</c:v>
                </c:pt>
                <c:pt idx="13">
                  <c:v>0.012507896399241991</c:v>
                </c:pt>
                <c:pt idx="14">
                  <c:v>0.017594210132268584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Graphs!$H$3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Graphs!$H$22:$H$36</c:f>
              <c:numCache>
                <c:ptCount val="15"/>
                <c:pt idx="5">
                  <c:v>-0.009099818003639903</c:v>
                </c:pt>
                <c:pt idx="6">
                  <c:v>-0.002825656965244394</c:v>
                </c:pt>
                <c:pt idx="7">
                  <c:v>-0.0022669311419665217</c:v>
                </c:pt>
                <c:pt idx="8">
                  <c:v>0.007668276057938073</c:v>
                </c:pt>
                <c:pt idx="9">
                  <c:v>0.005636978579481422</c:v>
                </c:pt>
                <c:pt idx="10">
                  <c:v>0.007707399103139112</c:v>
                </c:pt>
                <c:pt idx="11">
                  <c:v>0.005979696843276372</c:v>
                </c:pt>
                <c:pt idx="12">
                  <c:v>0.0096765275089854</c:v>
                </c:pt>
                <c:pt idx="13">
                  <c:v>0.00958378970427165</c:v>
                </c:pt>
                <c:pt idx="14">
                  <c:v>0.01057770545158676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Graphs!$I$3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Graphs!$I$22:$I$26</c:f>
              <c:numCache>
                <c:ptCount val="5"/>
                <c:pt idx="0">
                  <c:v>0.002875530603861476</c:v>
                </c:pt>
                <c:pt idx="1">
                  <c:v>0.038913162206444474</c:v>
                </c:pt>
                <c:pt idx="2">
                  <c:v>-0.060060454724668144</c:v>
                </c:pt>
                <c:pt idx="3">
                  <c:v>-0.001677852348993314</c:v>
                </c:pt>
                <c:pt idx="4">
                  <c:v>0.011204481792717047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Graphs!$J$3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Graphs!$A$22:$A$36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Graphs!$J$22:$J$26</c:f>
              <c:numCache>
                <c:ptCount val="5"/>
                <c:pt idx="0">
                  <c:v>0.042869515011547454</c:v>
                </c:pt>
                <c:pt idx="1">
                  <c:v>0.015086505190311517</c:v>
                </c:pt>
                <c:pt idx="2">
                  <c:v>0.008726479410962718</c:v>
                </c:pt>
                <c:pt idx="3">
                  <c:v>-0.04690456880237903</c:v>
                </c:pt>
                <c:pt idx="4">
                  <c:v>0.011629556091334647</c:v>
                </c:pt>
              </c:numCache>
            </c:numRef>
          </c:val>
          <c:smooth val="0"/>
        </c:ser>
        <c:marker val="1"/>
        <c:axId val="795993"/>
        <c:axId val="7163938"/>
      </c:lineChart>
      <c:catAx>
        <c:axId val="79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3938"/>
        <c:crosses val="autoZero"/>
        <c:auto val="1"/>
        <c:lblOffset val="100"/>
        <c:tickLblSkip val="1"/>
        <c:noMultiLvlLbl val="0"/>
      </c:catAx>
      <c:valAx>
        <c:axId val="7163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45725"/>
          <c:w val="0.12875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NV Energy Actual, Weather Normalized and forecasts of Annual System Energy Growth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342"/>
          <c:w val="0.83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'Graphs ITS'!$B$3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ITS'!$B$23:$B$38</c:f>
              <c:numCache>
                <c:ptCount val="16"/>
                <c:pt idx="1">
                  <c:v>0.00549128034718227</c:v>
                </c:pt>
                <c:pt idx="2">
                  <c:v>0.04080000782245041</c:v>
                </c:pt>
                <c:pt idx="3">
                  <c:v>0.027604560561417246</c:v>
                </c:pt>
                <c:pt idx="4">
                  <c:v>0.028419915071779656</c:v>
                </c:pt>
                <c:pt idx="5">
                  <c:v>0.025225140536695667</c:v>
                </c:pt>
                <c:pt idx="6">
                  <c:v>0.02519377944050749</c:v>
                </c:pt>
                <c:pt idx="7">
                  <c:v>0.02367199255006769</c:v>
                </c:pt>
                <c:pt idx="8">
                  <c:v>0.020158349191701452</c:v>
                </c:pt>
                <c:pt idx="9">
                  <c:v>0.0206332551868329</c:v>
                </c:pt>
                <c:pt idx="10">
                  <c:v>0.021647165608020602</c:v>
                </c:pt>
                <c:pt idx="11">
                  <c:v>0.021081957344492697</c:v>
                </c:pt>
                <c:pt idx="12">
                  <c:v>0.017529796416197563</c:v>
                </c:pt>
                <c:pt idx="13">
                  <c:v>0.01681167090484692</c:v>
                </c:pt>
                <c:pt idx="14">
                  <c:v>0.0196448336016406</c:v>
                </c:pt>
                <c:pt idx="15">
                  <c:v>0.017527919670939696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'Graphs ITS'!$D$3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ITS'!$D$23:$D$38</c:f>
              <c:numCache>
                <c:ptCount val="16"/>
                <c:pt idx="3">
                  <c:v>0.025637290375703836</c:v>
                </c:pt>
                <c:pt idx="4">
                  <c:v>0.03673766966926961</c:v>
                </c:pt>
                <c:pt idx="5">
                  <c:v>0.029295883390706212</c:v>
                </c:pt>
                <c:pt idx="6">
                  <c:v>0.02095047832601682</c:v>
                </c:pt>
                <c:pt idx="7">
                  <c:v>0.02783892446041225</c:v>
                </c:pt>
                <c:pt idx="8">
                  <c:v>0.019150062095667497</c:v>
                </c:pt>
                <c:pt idx="9">
                  <c:v>0.021354522908194618</c:v>
                </c:pt>
                <c:pt idx="10">
                  <c:v>0.019297349514938222</c:v>
                </c:pt>
                <c:pt idx="11">
                  <c:v>0.02080629490980046</c:v>
                </c:pt>
                <c:pt idx="12">
                  <c:v>0.014368760781451329</c:v>
                </c:pt>
                <c:pt idx="13">
                  <c:v>0.015493423897045222</c:v>
                </c:pt>
                <c:pt idx="14">
                  <c:v>0.015032210355717224</c:v>
                </c:pt>
                <c:pt idx="15">
                  <c:v>0.01685954044837268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'Graphs ITS'!$F$3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ITS'!$F$23:$F$38</c:f>
              <c:numCache>
                <c:ptCount val="16"/>
                <c:pt idx="5">
                  <c:v>0.015267018468571036</c:v>
                </c:pt>
                <c:pt idx="6">
                  <c:v>0.022846600974667286</c:v>
                </c:pt>
                <c:pt idx="7">
                  <c:v>0.030586369032777228</c:v>
                </c:pt>
                <c:pt idx="8">
                  <c:v>0.020096892859469584</c:v>
                </c:pt>
                <c:pt idx="9">
                  <c:v>0.01591327023380451</c:v>
                </c:pt>
                <c:pt idx="10">
                  <c:v>0.020193989346609653</c:v>
                </c:pt>
                <c:pt idx="11">
                  <c:v>0.023100555727291416</c:v>
                </c:pt>
                <c:pt idx="12">
                  <c:v>0.017137901638928144</c:v>
                </c:pt>
                <c:pt idx="13">
                  <c:v>0.023720345668863274</c:v>
                </c:pt>
                <c:pt idx="14">
                  <c:v>0.02364051228525965</c:v>
                </c:pt>
                <c:pt idx="15">
                  <c:v>0.02585816196045254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'Graphs ITS'!$G$3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ITS'!$G$23:$G$38</c:f>
              <c:numCache>
                <c:ptCount val="16"/>
                <c:pt idx="5">
                  <c:v>0.0015394413857883205</c:v>
                </c:pt>
                <c:pt idx="6">
                  <c:v>0.012314808725014226</c:v>
                </c:pt>
                <c:pt idx="7">
                  <c:v>0.018899724769170456</c:v>
                </c:pt>
                <c:pt idx="8">
                  <c:v>0.013093655910035196</c:v>
                </c:pt>
                <c:pt idx="9">
                  <c:v>0.0181271765103177</c:v>
                </c:pt>
                <c:pt idx="10">
                  <c:v>0.016233864152694677</c:v>
                </c:pt>
                <c:pt idx="11">
                  <c:v>0.017706854905706004</c:v>
                </c:pt>
                <c:pt idx="12">
                  <c:v>0.013203726147327455</c:v>
                </c:pt>
                <c:pt idx="13">
                  <c:v>0.018986554644264908</c:v>
                </c:pt>
                <c:pt idx="14">
                  <c:v>0.01873347553237803</c:v>
                </c:pt>
                <c:pt idx="15">
                  <c:v>0.02003269210655856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'Graphs ITS'!$H$3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ITS'!$H$23:$H$38</c:f>
              <c:numCache>
                <c:ptCount val="16"/>
                <c:pt idx="5">
                  <c:v>-0.010538940055758395</c:v>
                </c:pt>
                <c:pt idx="6">
                  <c:v>-0.0039605971462390865</c:v>
                </c:pt>
                <c:pt idx="7">
                  <c:v>0.011430391315019328</c:v>
                </c:pt>
                <c:pt idx="8">
                  <c:v>0.0029904022095066374</c:v>
                </c:pt>
                <c:pt idx="9">
                  <c:v>0.008860477707448577</c:v>
                </c:pt>
                <c:pt idx="10">
                  <c:v>0.008163009189618098</c:v>
                </c:pt>
                <c:pt idx="11">
                  <c:v>0.011590570086450924</c:v>
                </c:pt>
                <c:pt idx="12">
                  <c:v>0.0060333935336100986</c:v>
                </c:pt>
                <c:pt idx="13">
                  <c:v>0.00973692602317544</c:v>
                </c:pt>
                <c:pt idx="14">
                  <c:v>0.012466254027240886</c:v>
                </c:pt>
                <c:pt idx="15">
                  <c:v>0.018957260973931023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'Graphs ITS'!$I$3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ITS'!$I$23:$I$28</c:f>
              <c:numCache>
                <c:ptCount val="6"/>
                <c:pt idx="0">
                  <c:v>0.028752938719638577</c:v>
                </c:pt>
                <c:pt idx="1">
                  <c:v>0.035637650622637906</c:v>
                </c:pt>
                <c:pt idx="2">
                  <c:v>0.018326367157276202</c:v>
                </c:pt>
                <c:pt idx="3">
                  <c:v>-0.006393262473156303</c:v>
                </c:pt>
                <c:pt idx="4">
                  <c:v>-0.04013529506254565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'Graphs ITS'!$J$3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'Graphs ITS'!$A$23:$A$38</c:f>
              <c:num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'Graphs ITS'!$J$23:$J$28</c:f>
              <c:numCache>
                <c:ptCount val="6"/>
                <c:pt idx="0">
                  <c:v>0.03599312821273348</c:v>
                </c:pt>
                <c:pt idx="1">
                  <c:v>0.02486324038948995</c:v>
                </c:pt>
                <c:pt idx="2">
                  <c:v>0.006027475843993546</c:v>
                </c:pt>
                <c:pt idx="3">
                  <c:v>0.0029273828569680305</c:v>
                </c:pt>
                <c:pt idx="4">
                  <c:v>-0.03031078613709648</c:v>
                </c:pt>
              </c:numCache>
            </c:numRef>
          </c:val>
          <c:smooth val="0"/>
        </c:ser>
        <c:marker val="1"/>
        <c:axId val="64475443"/>
        <c:axId val="43408076"/>
      </c:lineChart>
      <c:catAx>
        <c:axId val="6447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8076"/>
        <c:crosses val="autoZero"/>
        <c:auto val="1"/>
        <c:lblOffset val="100"/>
        <c:tickLblSkip val="1"/>
        <c:noMultiLvlLbl val="0"/>
      </c:catAx>
      <c:valAx>
        <c:axId val="43408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75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45725"/>
          <c:w val="0.12875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Nevada Forecasts and Annual Actual Population Growth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1575"/>
          <c:w val="0.827"/>
          <c:h val="0.759"/>
        </c:manualLayout>
      </c:layout>
      <c:lineChart>
        <c:grouping val="standard"/>
        <c:varyColors val="0"/>
        <c:ser>
          <c:idx val="1"/>
          <c:order val="0"/>
          <c:tx>
            <c:strRef>
              <c:f>'Nevada Popn'!$C$3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'Nevada Popn'!$A$28:$A$44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Popn'!$C$28:$C$44</c:f>
              <c:numCache>
                <c:ptCount val="17"/>
                <c:pt idx="0">
                  <c:v>0.0332039227263663</c:v>
                </c:pt>
                <c:pt idx="1">
                  <c:v>0.03176809375844192</c:v>
                </c:pt>
                <c:pt idx="2">
                  <c:v>0.030318589037419796</c:v>
                </c:pt>
                <c:pt idx="3">
                  <c:v>0.02895346426279133</c:v>
                </c:pt>
                <c:pt idx="4">
                  <c:v>0.02763556363804498</c:v>
                </c:pt>
                <c:pt idx="5">
                  <c:v>0.02647583390290964</c:v>
                </c:pt>
                <c:pt idx="6">
                  <c:v>0.025252730017462977</c:v>
                </c:pt>
                <c:pt idx="7">
                  <c:v>0.023953130455228733</c:v>
                </c:pt>
                <c:pt idx="8">
                  <c:v>0.022826376264493353</c:v>
                </c:pt>
                <c:pt idx="9">
                  <c:v>0.021713174650365152</c:v>
                </c:pt>
                <c:pt idx="10">
                  <c:v>0.020615165597177354</c:v>
                </c:pt>
                <c:pt idx="11">
                  <c:v>0.01961909409584095</c:v>
                </c:pt>
                <c:pt idx="12">
                  <c:v>0.01891878143518988</c:v>
                </c:pt>
                <c:pt idx="13">
                  <c:v>0.018296847128448146</c:v>
                </c:pt>
                <c:pt idx="14">
                  <c:v>0.017685640484687015</c:v>
                </c:pt>
                <c:pt idx="15">
                  <c:v>0.01706651751479127</c:v>
                </c:pt>
                <c:pt idx="16">
                  <c:v>0.01649832010929564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'Nevada Popn'!$D$3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'Nevada Popn'!$A$28:$A$44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Popn'!$D$28:$D$44</c:f>
              <c:numCache>
                <c:ptCount val="17"/>
                <c:pt idx="4">
                  <c:v>0.041874300730857295</c:v>
                </c:pt>
                <c:pt idx="5">
                  <c:v>0.04104774273011702</c:v>
                </c:pt>
                <c:pt idx="6">
                  <c:v>0.0400878578912085</c:v>
                </c:pt>
                <c:pt idx="7">
                  <c:v>0.037046369988223304</c:v>
                </c:pt>
                <c:pt idx="8">
                  <c:v>0.03423380429670009</c:v>
                </c:pt>
                <c:pt idx="9">
                  <c:v>0.03141314772894743</c:v>
                </c:pt>
                <c:pt idx="10">
                  <c:v>0.028707006246343703</c:v>
                </c:pt>
                <c:pt idx="11">
                  <c:v>0.026249720718887426</c:v>
                </c:pt>
                <c:pt idx="12">
                  <c:v>0.024197433350907405</c:v>
                </c:pt>
                <c:pt idx="13">
                  <c:v>0.02246733110170096</c:v>
                </c:pt>
                <c:pt idx="14">
                  <c:v>0.02085391875332543</c:v>
                </c:pt>
                <c:pt idx="15">
                  <c:v>0.019487240950990525</c:v>
                </c:pt>
                <c:pt idx="16">
                  <c:v>0.018252106408658264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'Nevada Popn'!$E$3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Popn'!$A$28:$A$44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Popn'!$E$28:$E$44</c:f>
              <c:numCache>
                <c:ptCount val="17"/>
                <c:pt idx="5">
                  <c:v>0.03168733897179954</c:v>
                </c:pt>
                <c:pt idx="6">
                  <c:v>0.02971349635616738</c:v>
                </c:pt>
                <c:pt idx="7">
                  <c:v>0.027470703269977914</c:v>
                </c:pt>
                <c:pt idx="8">
                  <c:v>0.026877444396646633</c:v>
                </c:pt>
                <c:pt idx="9">
                  <c:v>0.021038490245526287</c:v>
                </c:pt>
                <c:pt idx="10">
                  <c:v>0.020368527721323915</c:v>
                </c:pt>
                <c:pt idx="11">
                  <c:v>0.019426004657600027</c:v>
                </c:pt>
                <c:pt idx="12">
                  <c:v>0.018820368247636665</c:v>
                </c:pt>
                <c:pt idx="13">
                  <c:v>0.018040633094885905</c:v>
                </c:pt>
                <c:pt idx="14">
                  <c:v>0.017203335288972443</c:v>
                </c:pt>
                <c:pt idx="15">
                  <c:v>0.016485445205479454</c:v>
                </c:pt>
                <c:pt idx="16">
                  <c:v>0.016227347958104987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'Nevada Popn'!$F$3</c:f>
              <c:strCache>
                <c:ptCount val="1"/>
                <c:pt idx="0">
                  <c:v>2010 (June)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'Nevada Popn'!$A$28:$A$44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Popn'!$F$28:$F$44</c:f>
              <c:numCache>
                <c:ptCount val="17"/>
                <c:pt idx="6">
                  <c:v>0.000341579680744316</c:v>
                </c:pt>
                <c:pt idx="7">
                  <c:v>0.005637837236909018</c:v>
                </c:pt>
                <c:pt idx="8">
                  <c:v>0.010000000000000009</c:v>
                </c:pt>
                <c:pt idx="9">
                  <c:v>0.015154820531148352</c:v>
                </c:pt>
                <c:pt idx="10">
                  <c:v>0.015879527816736693</c:v>
                </c:pt>
                <c:pt idx="11">
                  <c:v>0.015990367647058787</c:v>
                </c:pt>
                <c:pt idx="12">
                  <c:v>0.01609216802168021</c:v>
                </c:pt>
                <c:pt idx="13">
                  <c:v>0.015855250776742158</c:v>
                </c:pt>
                <c:pt idx="14">
                  <c:v>0.015939938944614</c:v>
                </c:pt>
                <c:pt idx="15">
                  <c:v>0.01572949443016277</c:v>
                </c:pt>
                <c:pt idx="16">
                  <c:v>0.015760526315789516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'Nevada Popn'!$G$3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'Nevada Popn'!$A$28:$A$44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Popn'!$G$28:$G$44</c:f>
              <c:numCache>
                <c:ptCount val="17"/>
                <c:pt idx="0">
                  <c:v>0.04972728848202057</c:v>
                </c:pt>
                <c:pt idx="1">
                  <c:v>0.04484089717467632</c:v>
                </c:pt>
                <c:pt idx="2">
                  <c:v>0.04453903716310781</c:v>
                </c:pt>
                <c:pt idx="3">
                  <c:v>0.03332500968242047</c:v>
                </c:pt>
                <c:pt idx="4">
                  <c:v>0.007354885742901995</c:v>
                </c:pt>
                <c:pt idx="5">
                  <c:v>-0.010051363166836635</c:v>
                </c:pt>
              </c:numCache>
            </c:numRef>
          </c:val>
          <c:smooth val="0"/>
        </c:ser>
        <c:marker val="1"/>
        <c:axId val="55128365"/>
        <c:axId val="26393238"/>
      </c:lineChart>
      <c:catAx>
        <c:axId val="5512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93238"/>
        <c:crosses val="autoZero"/>
        <c:auto val="1"/>
        <c:lblOffset val="100"/>
        <c:tickLblSkip val="1"/>
        <c:noMultiLvlLbl val="0"/>
      </c:catAx>
      <c:valAx>
        <c:axId val="26393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8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456"/>
          <c:w val="0.13525"/>
          <c:h val="0.2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25"/>
          <c:w val="0.83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Graphs!$B$22:$B$36</c:f>
              <c:numCache/>
            </c:numRef>
          </c: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Graphs!$C$22:$C$36</c:f>
              <c:numCache/>
            </c:numRef>
          </c:val>
          <c:smooth val="0"/>
        </c:ser>
        <c:ser>
          <c:idx val="2"/>
          <c:order val="2"/>
          <c:tx>
            <c:strRef>
              <c:f>Graphs!$D$3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Graphs!$D$22:$D$36</c:f>
              <c:numCache/>
            </c:numRef>
          </c:val>
          <c:smooth val="0"/>
        </c:ser>
        <c:ser>
          <c:idx val="3"/>
          <c:order val="3"/>
          <c:tx>
            <c:strRef>
              <c:f>Graphs!$E$3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Graphs!$E$22:$E$36</c:f>
              <c:numCache/>
            </c:numRef>
          </c:val>
          <c:smooth val="0"/>
        </c:ser>
        <c:ser>
          <c:idx val="4"/>
          <c:order val="4"/>
          <c:tx>
            <c:strRef>
              <c:f>Graphs!$F$3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Graphs!$F$22:$F$36</c:f>
              <c:numCache/>
            </c:numRef>
          </c:val>
          <c:smooth val="0"/>
        </c:ser>
        <c:ser>
          <c:idx val="5"/>
          <c:order val="5"/>
          <c:tx>
            <c:strRef>
              <c:f>Graphs!$G$3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Graphs!$G$22:$G$36</c:f>
              <c:numCache/>
            </c:numRef>
          </c:val>
          <c:smooth val="0"/>
        </c:ser>
        <c:ser>
          <c:idx val="6"/>
          <c:order val="6"/>
          <c:tx>
            <c:strRef>
              <c:f>Graphs!$H$3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Graphs!$H$22:$H$36</c:f>
              <c:numCache/>
            </c:numRef>
          </c:val>
          <c:smooth val="0"/>
        </c:ser>
        <c:ser>
          <c:idx val="7"/>
          <c:order val="7"/>
          <c:tx>
            <c:strRef>
              <c:f>Graphs!$I$3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Graphs!$I$22:$I$26</c:f>
              <c:numCache/>
            </c:numRef>
          </c:val>
          <c:smooth val="0"/>
        </c:ser>
        <c:ser>
          <c:idx val="8"/>
          <c:order val="8"/>
          <c:tx>
            <c:strRef>
              <c:f>Graphs!$J$3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Graphs!$J$22:$J$26</c:f>
              <c:numCache/>
            </c:numRef>
          </c:val>
          <c:smooth val="0"/>
        </c:ser>
        <c:marker val="1"/>
        <c:axId val="28799635"/>
        <c:axId val="57870124"/>
      </c:lineChart>
      <c:catAx>
        <c:axId val="2879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70124"/>
        <c:crosses val="autoZero"/>
        <c:auto val="1"/>
        <c:lblOffset val="100"/>
        <c:tickLblSkip val="1"/>
        <c:noMultiLvlLbl val="0"/>
      </c:catAx>
      <c:valAx>
        <c:axId val="5787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23875"/>
          <c:w val="0.1275"/>
          <c:h val="0.5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Nevada Forecasts and Actual Employment Growth Rates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1425"/>
          <c:w val="0.8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'Nevada Employment'!$B$25</c:f>
              <c:strCache>
                <c:ptCount val="1"/>
                <c:pt idx="0">
                  <c:v>June 2007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Employment'!$A$26:$A$42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Employment'!$B$26:$B$42</c:f>
              <c:numCache>
                <c:ptCount val="17"/>
                <c:pt idx="3">
                  <c:v>0.029860572450268963</c:v>
                </c:pt>
                <c:pt idx="4">
                  <c:v>0.02728602258236812</c:v>
                </c:pt>
                <c:pt idx="5">
                  <c:v>0.029544593172520672</c:v>
                </c:pt>
                <c:pt idx="6">
                  <c:v>0.031103192151642478</c:v>
                </c:pt>
                <c:pt idx="7">
                  <c:v>0.02665055441029196</c:v>
                </c:pt>
                <c:pt idx="8">
                  <c:v>0.020961380333944346</c:v>
                </c:pt>
                <c:pt idx="9">
                  <c:v>0.016969813292939007</c:v>
                </c:pt>
                <c:pt idx="10">
                  <c:v>0.016453215662455722</c:v>
                </c:pt>
                <c:pt idx="11">
                  <c:v>0.01714722690610282</c:v>
                </c:pt>
                <c:pt idx="12">
                  <c:v>0.017440661070879937</c:v>
                </c:pt>
                <c:pt idx="13">
                  <c:v>0.017162749031830238</c:v>
                </c:pt>
                <c:pt idx="14">
                  <c:v>0.016207267171504114</c:v>
                </c:pt>
                <c:pt idx="15">
                  <c:v>0.014227120799405135</c:v>
                </c:pt>
                <c:pt idx="16">
                  <c:v>0.015308613173468544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'Nevada Employment'!$C$25</c:f>
              <c:strCache>
                <c:ptCount val="1"/>
                <c:pt idx="0">
                  <c:v>Oct. 2008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'Nevada Employment'!$A$26:$A$42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Employment'!$C$26:$C$42</c:f>
              <c:numCache>
                <c:ptCount val="17"/>
                <c:pt idx="4">
                  <c:v>-0.00533984154479239</c:v>
                </c:pt>
                <c:pt idx="5">
                  <c:v>-0.01939900682151874</c:v>
                </c:pt>
                <c:pt idx="6">
                  <c:v>0.0007148497263700371</c:v>
                </c:pt>
                <c:pt idx="7">
                  <c:v>0.019034981209285595</c:v>
                </c:pt>
                <c:pt idx="8">
                  <c:v>0.03121428022298489</c:v>
                </c:pt>
                <c:pt idx="9">
                  <c:v>0.028822042213421106</c:v>
                </c:pt>
                <c:pt idx="10">
                  <c:v>0.023524573356215273</c:v>
                </c:pt>
                <c:pt idx="11">
                  <c:v>0.02343757958559456</c:v>
                </c:pt>
                <c:pt idx="12">
                  <c:v>0.022921567865852976</c:v>
                </c:pt>
                <c:pt idx="13">
                  <c:v>0.019289435369691743</c:v>
                </c:pt>
                <c:pt idx="14">
                  <c:v>0.017815887407962805</c:v>
                </c:pt>
                <c:pt idx="15">
                  <c:v>0.016670602901111442</c:v>
                </c:pt>
                <c:pt idx="16">
                  <c:v>0.016747465817757323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'Nevada Employment'!$D$25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'Nevada Employment'!$A$26:$A$42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Employment'!$D$26:$D$42</c:f>
              <c:numCache>
                <c:ptCount val="17"/>
                <c:pt idx="5">
                  <c:v>-0.057630088093331144</c:v>
                </c:pt>
                <c:pt idx="6">
                  <c:v>-0.007971092884061837</c:v>
                </c:pt>
                <c:pt idx="7">
                  <c:v>0.02003675522477244</c:v>
                </c:pt>
                <c:pt idx="8">
                  <c:v>0.03272118967111948</c:v>
                </c:pt>
                <c:pt idx="9">
                  <c:v>0.030344973129194708</c:v>
                </c:pt>
                <c:pt idx="10">
                  <c:v>0.02215931621737499</c:v>
                </c:pt>
                <c:pt idx="11">
                  <c:v>0.018154817810607016</c:v>
                </c:pt>
                <c:pt idx="12">
                  <c:v>0.019096537435146388</c:v>
                </c:pt>
                <c:pt idx="13">
                  <c:v>0.018374565906533302</c:v>
                </c:pt>
                <c:pt idx="14">
                  <c:v>0.0179396847835267</c:v>
                </c:pt>
                <c:pt idx="15">
                  <c:v>0.019095915779219652</c:v>
                </c:pt>
                <c:pt idx="16">
                  <c:v>0.022396659189553914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'Nevada Employment'!$E$25</c:f>
              <c:strCache>
                <c:ptCount val="1"/>
                <c:pt idx="0">
                  <c:v>Aug. 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'Nevada Employment'!$A$26:$A$42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Employment'!$E$26:$E$42</c:f>
              <c:numCache>
                <c:ptCount val="17"/>
                <c:pt idx="6">
                  <c:v>-0.029499358305533074</c:v>
                </c:pt>
                <c:pt idx="7">
                  <c:v>-0.0007740346588039904</c:v>
                </c:pt>
                <c:pt idx="8">
                  <c:v>0.02145226091764285</c:v>
                </c:pt>
                <c:pt idx="9">
                  <c:v>0.026130597070446626</c:v>
                </c:pt>
                <c:pt idx="10">
                  <c:v>0.025085899613295437</c:v>
                </c:pt>
                <c:pt idx="11">
                  <c:v>0.02361413842835547</c:v>
                </c:pt>
                <c:pt idx="12">
                  <c:v>0.021563561006805232</c:v>
                </c:pt>
                <c:pt idx="13">
                  <c:v>0.021652980787976617</c:v>
                </c:pt>
                <c:pt idx="14">
                  <c:v>0.018904697363390843</c:v>
                </c:pt>
                <c:pt idx="15">
                  <c:v>0.0182257841303346</c:v>
                </c:pt>
                <c:pt idx="16">
                  <c:v>0.0177523085219915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'Nevada Employment'!$F$25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'Nevada Employment'!$A$26:$A$42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'Nevada Employment'!$F$26:$F$42</c:f>
              <c:numCache>
                <c:ptCount val="17"/>
                <c:pt idx="0">
                  <c:v>0.058948287214982686</c:v>
                </c:pt>
                <c:pt idx="1">
                  <c:v>0.061031777593000935</c:v>
                </c:pt>
                <c:pt idx="2">
                  <c:v>0.046304498930124005</c:v>
                </c:pt>
                <c:pt idx="3">
                  <c:v>0.010075484723950145</c:v>
                </c:pt>
                <c:pt idx="4">
                  <c:v>-0.022251882802022283</c:v>
                </c:pt>
                <c:pt idx="5">
                  <c:v>-0.09098043353535068</c:v>
                </c:pt>
              </c:numCache>
            </c:numRef>
          </c:val>
          <c:smooth val="0"/>
        </c:ser>
        <c:marker val="1"/>
        <c:axId val="36212551"/>
        <c:axId val="57477504"/>
      </c:lineChart>
      <c:catAx>
        <c:axId val="3621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77504"/>
        <c:crosses val="autoZero"/>
        <c:auto val="1"/>
        <c:lblOffset val="100"/>
        <c:tickLblSkip val="1"/>
        <c:noMultiLvlLbl val="0"/>
      </c:catAx>
      <c:valAx>
        <c:axId val="57477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2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58"/>
          <c:w val="0.127"/>
          <c:h val="0.2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575"/>
          <c:w val="0.961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Graphs!$B$3:$H$3</c:f>
              <c:strCache/>
            </c:strRef>
          </c:cat>
          <c:val>
            <c:numRef>
              <c:f>Graphs!$B$39:$H$39</c:f>
              <c:numCache/>
            </c:numRef>
          </c:val>
        </c:ser>
        <c:axId val="51069069"/>
        <c:axId val="56968438"/>
      </c:barChart>
      <c:catAx>
        <c:axId val="51069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8438"/>
        <c:crosses val="autoZero"/>
        <c:auto val="1"/>
        <c:lblOffset val="100"/>
        <c:tickLblSkip val="1"/>
        <c:noMultiLvlLbl val="0"/>
      </c:catAx>
      <c:valAx>
        <c:axId val="56968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9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75"/>
          <c:w val="0.821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Graphs!$B$4:$B$19</c:f>
              <c:numCache/>
            </c:numRef>
          </c:val>
          <c:smooth val="0"/>
        </c:ser>
        <c:ser>
          <c:idx val="2"/>
          <c:order val="1"/>
          <c:tx>
            <c:strRef>
              <c:f>Graphs!$D$3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Graphs!$D$4:$D$19</c:f>
              <c:numCache/>
            </c:numRef>
          </c:val>
          <c:smooth val="0"/>
        </c:ser>
        <c:ser>
          <c:idx val="4"/>
          <c:order val="2"/>
          <c:tx>
            <c:strRef>
              <c:f>Graphs!$F$3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Graphs!$F$4:$F$19</c:f>
              <c:numCache/>
            </c:numRef>
          </c:val>
          <c:smooth val="0"/>
        </c:ser>
        <c:ser>
          <c:idx val="5"/>
          <c:order val="3"/>
          <c:tx>
            <c:strRef>
              <c:f>Graphs!$G$3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Graphs!$G$4:$G$19</c:f>
              <c:numCache/>
            </c:numRef>
          </c:val>
          <c:smooth val="0"/>
        </c:ser>
        <c:ser>
          <c:idx val="6"/>
          <c:order val="4"/>
          <c:tx>
            <c:strRef>
              <c:f>Graphs!$H$3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Graphs!$H$4:$H$19</c:f>
              <c:numCache/>
            </c:numRef>
          </c:val>
          <c:smooth val="0"/>
        </c:ser>
        <c:ser>
          <c:idx val="7"/>
          <c:order val="5"/>
          <c:tx>
            <c:strRef>
              <c:f>Graphs!$I$3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Graphs!$I$4:$I$9</c:f>
              <c:numCache/>
            </c:numRef>
          </c:val>
          <c:smooth val="0"/>
        </c:ser>
        <c:ser>
          <c:idx val="8"/>
          <c:order val="6"/>
          <c:tx>
            <c:strRef>
              <c:f>Graphs!$J$3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Graphs!$A$4:$A$19</c:f>
              <c:numCache/>
            </c:numRef>
          </c:cat>
          <c:val>
            <c:numRef>
              <c:f>Graphs!$J$4:$J$9</c:f>
              <c:numCache/>
            </c:numRef>
          </c:val>
          <c:smooth val="0"/>
        </c:ser>
        <c:marker val="1"/>
        <c:axId val="42953895"/>
        <c:axId val="51040736"/>
      </c:lineChart>
      <c:catAx>
        <c:axId val="4295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40736"/>
        <c:crosses val="autoZero"/>
        <c:auto val="1"/>
        <c:lblOffset val="100"/>
        <c:tickLblSkip val="1"/>
        <c:noMultiLvlLbl val="0"/>
      </c:catAx>
      <c:valAx>
        <c:axId val="51040736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53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5"/>
          <c:y val="0.26375"/>
          <c:w val="0.138"/>
          <c:h val="0.4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NV Energy Actual, Weather Normalized and Forecasts of Annual System Peak Demand Growth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342"/>
          <c:w val="0.83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Graphs!$B$22:$B$36</c:f>
              <c:numCache/>
            </c:numRef>
          </c:val>
          <c:smooth val="0"/>
        </c:ser>
        <c:ser>
          <c:idx val="2"/>
          <c:order val="1"/>
          <c:tx>
            <c:strRef>
              <c:f>Graphs!$D$3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Graphs!$D$22:$D$36</c:f>
              <c:numCache/>
            </c:numRef>
          </c:val>
          <c:smooth val="0"/>
        </c:ser>
        <c:ser>
          <c:idx val="4"/>
          <c:order val="2"/>
          <c:tx>
            <c:strRef>
              <c:f>Graphs!$F$3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Graphs!$F$22:$F$36</c:f>
              <c:numCache/>
            </c:numRef>
          </c:val>
          <c:smooth val="0"/>
        </c:ser>
        <c:ser>
          <c:idx val="5"/>
          <c:order val="3"/>
          <c:tx>
            <c:strRef>
              <c:f>Graphs!$G$3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Graphs!$G$22:$G$36</c:f>
              <c:numCache/>
            </c:numRef>
          </c:val>
          <c:smooth val="0"/>
        </c:ser>
        <c:ser>
          <c:idx val="6"/>
          <c:order val="4"/>
          <c:tx>
            <c:strRef>
              <c:f>Graphs!$H$3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Graphs!$H$22:$H$36</c:f>
              <c:numCache/>
            </c:numRef>
          </c:val>
          <c:smooth val="0"/>
        </c:ser>
        <c:ser>
          <c:idx val="7"/>
          <c:order val="5"/>
          <c:tx>
            <c:strRef>
              <c:f>Graphs!$I$3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Graphs!$I$22:$I$26</c:f>
              <c:numCache/>
            </c:numRef>
          </c:val>
          <c:smooth val="0"/>
        </c:ser>
        <c:ser>
          <c:idx val="8"/>
          <c:order val="6"/>
          <c:tx>
            <c:strRef>
              <c:f>Graphs!$J$3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Graphs!$A$22:$A$36</c:f>
              <c:numCache/>
            </c:numRef>
          </c:cat>
          <c:val>
            <c:numRef>
              <c:f>Graphs!$J$22:$J$26</c:f>
              <c:numCache/>
            </c:numRef>
          </c:val>
          <c:smooth val="0"/>
        </c:ser>
        <c:marker val="1"/>
        <c:axId val="56713441"/>
        <c:axId val="40658922"/>
      </c:lineChart>
      <c:catAx>
        <c:axId val="5671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8922"/>
        <c:crosses val="autoZero"/>
        <c:auto val="1"/>
        <c:lblOffset val="100"/>
        <c:tickLblSkip val="1"/>
        <c:noMultiLvlLbl val="0"/>
      </c:catAx>
      <c:valAx>
        <c:axId val="40658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3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45725"/>
          <c:w val="0.12875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"/>
          <c:w val="0.796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'Graphs ITS'!$B$3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ITS'!$B$5:$B$20</c:f>
              <c:numCache/>
            </c:numRef>
          </c:val>
          <c:smooth val="0"/>
        </c:ser>
        <c:ser>
          <c:idx val="1"/>
          <c:order val="1"/>
          <c:tx>
            <c:strRef>
              <c:f>'Graphs ITS'!$C$3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ITS'!$C$5:$C$20</c:f>
              <c:numCache/>
            </c:numRef>
          </c:val>
          <c:smooth val="0"/>
        </c:ser>
        <c:ser>
          <c:idx val="2"/>
          <c:order val="2"/>
          <c:tx>
            <c:strRef>
              <c:f>'Graphs ITS'!$D$3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ITS'!$D$5:$D$20</c:f>
              <c:numCache/>
            </c:numRef>
          </c:val>
          <c:smooth val="0"/>
        </c:ser>
        <c:ser>
          <c:idx val="3"/>
          <c:order val="3"/>
          <c:tx>
            <c:strRef>
              <c:f>'Graphs ITS'!$E$3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ITS'!$E$5:$E$20</c:f>
              <c:numCache/>
            </c:numRef>
          </c:val>
          <c:smooth val="0"/>
        </c:ser>
        <c:ser>
          <c:idx val="4"/>
          <c:order val="4"/>
          <c:tx>
            <c:strRef>
              <c:f>'Graphs ITS'!$F$3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ITS'!$F$5:$F$20</c:f>
              <c:numCache/>
            </c:numRef>
          </c:val>
          <c:smooth val="0"/>
        </c:ser>
        <c:ser>
          <c:idx val="5"/>
          <c:order val="5"/>
          <c:tx>
            <c:strRef>
              <c:f>'Graphs ITS'!$G$3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ITS'!$G$5:$G$20</c:f>
              <c:numCache/>
            </c:numRef>
          </c:val>
          <c:smooth val="0"/>
        </c:ser>
        <c:ser>
          <c:idx val="6"/>
          <c:order val="6"/>
          <c:tx>
            <c:strRef>
              <c:f>'Graphs ITS'!$H$3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ITS'!$H$5:$H$20</c:f>
              <c:numCache/>
            </c:numRef>
          </c:val>
          <c:smooth val="0"/>
        </c:ser>
        <c:ser>
          <c:idx val="7"/>
          <c:order val="7"/>
          <c:tx>
            <c:strRef>
              <c:f>'Graphs ITS'!$I$3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ITS'!$I$5:$I$10</c:f>
              <c:numCache/>
            </c:numRef>
          </c:val>
          <c:smooth val="0"/>
        </c:ser>
        <c:ser>
          <c:idx val="8"/>
          <c:order val="8"/>
          <c:tx>
            <c:strRef>
              <c:f>'Graphs ITS'!$J$3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ITS'!$J$5:$J$10</c:f>
              <c:numCache/>
            </c:numRef>
          </c:val>
          <c:smooth val="0"/>
        </c:ser>
        <c:marker val="1"/>
        <c:axId val="30385979"/>
        <c:axId val="5038356"/>
      </c:lineChart>
      <c:catAx>
        <c:axId val="30385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356"/>
        <c:crosses val="autoZero"/>
        <c:auto val="1"/>
        <c:lblOffset val="100"/>
        <c:tickLblSkip val="1"/>
        <c:noMultiLvlLbl val="0"/>
      </c:catAx>
      <c:valAx>
        <c:axId val="5038356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5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2015"/>
          <c:w val="0.15725"/>
          <c:h val="0.6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25"/>
          <c:w val="0.83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'Graphs ITS'!$B$3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ITS'!$B$24:$B$38</c:f>
              <c:numCache/>
            </c:numRef>
          </c:val>
          <c:smooth val="0"/>
        </c:ser>
        <c:ser>
          <c:idx val="1"/>
          <c:order val="1"/>
          <c:tx>
            <c:strRef>
              <c:f>'Graphs ITS'!$C$3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ITS'!$C$24:$C$38</c:f>
              <c:numCache/>
            </c:numRef>
          </c:val>
          <c:smooth val="0"/>
        </c:ser>
        <c:ser>
          <c:idx val="2"/>
          <c:order val="2"/>
          <c:tx>
            <c:strRef>
              <c:f>'Graphs ITS'!$D$3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ITS'!$D$24:$D$38</c:f>
              <c:numCache/>
            </c:numRef>
          </c:val>
          <c:smooth val="0"/>
        </c:ser>
        <c:ser>
          <c:idx val="3"/>
          <c:order val="3"/>
          <c:tx>
            <c:strRef>
              <c:f>'Graphs ITS'!$E$3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ITS'!$E$24:$E$38</c:f>
              <c:numCache/>
            </c:numRef>
          </c:val>
          <c:smooth val="0"/>
        </c:ser>
        <c:ser>
          <c:idx val="4"/>
          <c:order val="4"/>
          <c:tx>
            <c:strRef>
              <c:f>'Graphs ITS'!$F$3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ITS'!$F$24:$F$38</c:f>
              <c:numCache/>
            </c:numRef>
          </c:val>
          <c:smooth val="0"/>
        </c:ser>
        <c:ser>
          <c:idx val="5"/>
          <c:order val="5"/>
          <c:tx>
            <c:strRef>
              <c:f>'Graphs ITS'!$G$3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ITS'!$G$24:$G$38</c:f>
              <c:numCache/>
            </c:numRef>
          </c:val>
          <c:smooth val="0"/>
        </c:ser>
        <c:ser>
          <c:idx val="6"/>
          <c:order val="6"/>
          <c:tx>
            <c:strRef>
              <c:f>'Graphs ITS'!$H$3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ITS'!$H$24:$H$38</c:f>
              <c:numCache/>
            </c:numRef>
          </c:val>
          <c:smooth val="0"/>
        </c:ser>
        <c:ser>
          <c:idx val="7"/>
          <c:order val="7"/>
          <c:tx>
            <c:strRef>
              <c:f>'Graphs ITS'!$I$3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ITS'!$I$24:$I$28</c:f>
              <c:numCache/>
            </c:numRef>
          </c:val>
          <c:smooth val="0"/>
        </c:ser>
        <c:ser>
          <c:idx val="8"/>
          <c:order val="8"/>
          <c:tx>
            <c:strRef>
              <c:f>'Graphs ITS'!$J$3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'Graphs ITS'!$A$24:$A$38</c:f>
              <c:numCache/>
            </c:numRef>
          </c:cat>
          <c:val>
            <c:numRef>
              <c:f>'Graphs ITS'!$J$24:$J$28</c:f>
              <c:numCache/>
            </c:numRef>
          </c:val>
          <c:smooth val="0"/>
        </c:ser>
        <c:marker val="1"/>
        <c:axId val="45345205"/>
        <c:axId val="5453662"/>
      </c:lineChart>
      <c:catAx>
        <c:axId val="453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662"/>
        <c:crosses val="autoZero"/>
        <c:auto val="1"/>
        <c:lblOffset val="100"/>
        <c:tickLblSkip val="1"/>
        <c:noMultiLvlLbl val="0"/>
      </c:catAx>
      <c:valAx>
        <c:axId val="545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23875"/>
          <c:w val="0.1275"/>
          <c:h val="0.5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575"/>
          <c:w val="0.961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ITS'!$B$3:$H$3</c:f>
              <c:strCache/>
            </c:strRef>
          </c:cat>
          <c:val>
            <c:numRef>
              <c:f>'Graphs ITS'!$B$41:$H$41</c:f>
              <c:numCache/>
            </c:numRef>
          </c:val>
        </c:ser>
        <c:axId val="49082959"/>
        <c:axId val="39093448"/>
      </c:barChart>
      <c:catAx>
        <c:axId val="490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3448"/>
        <c:crosses val="autoZero"/>
        <c:auto val="1"/>
        <c:lblOffset val="100"/>
        <c:tickLblSkip val="1"/>
        <c:noMultiLvlLbl val="0"/>
      </c:catAx>
      <c:valAx>
        <c:axId val="39093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2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6"/>
          <c:w val="0.821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'Graphs ITS'!$B$3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ITS'!$B$5:$B$20</c:f>
              <c:numCache/>
            </c:numRef>
          </c:val>
          <c:smooth val="0"/>
        </c:ser>
        <c:ser>
          <c:idx val="2"/>
          <c:order val="1"/>
          <c:tx>
            <c:strRef>
              <c:f>'Graphs ITS'!$D$3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ITS'!$D$5:$D$20</c:f>
              <c:numCache/>
            </c:numRef>
          </c:val>
          <c:smooth val="0"/>
        </c:ser>
        <c:ser>
          <c:idx val="4"/>
          <c:order val="2"/>
          <c:tx>
            <c:strRef>
              <c:f>'Graphs ITS'!$F$3</c:f>
              <c:strCache>
                <c:ptCount val="1"/>
                <c:pt idx="0">
                  <c:v>2009 (Jan)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ITS'!$F$5:$F$20</c:f>
              <c:numCache/>
            </c:numRef>
          </c:val>
          <c:smooth val="0"/>
        </c:ser>
        <c:ser>
          <c:idx val="5"/>
          <c:order val="3"/>
          <c:tx>
            <c:strRef>
              <c:f>'Graphs ITS'!$G$3</c:f>
              <c:strCache>
                <c:ptCount val="1"/>
                <c:pt idx="0">
                  <c:v>2009 (Sep)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ITS'!$G$5:$G$20</c:f>
              <c:numCache/>
            </c:numRef>
          </c:val>
          <c:smooth val="0"/>
        </c:ser>
        <c:ser>
          <c:idx val="6"/>
          <c:order val="4"/>
          <c:tx>
            <c:strRef>
              <c:f>'Graphs ITS'!$H$3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ITS'!$H$5:$H$20</c:f>
              <c:numCache/>
            </c:numRef>
          </c:val>
          <c:smooth val="0"/>
        </c:ser>
        <c:ser>
          <c:idx val="7"/>
          <c:order val="5"/>
          <c:tx>
            <c:strRef>
              <c:f>'Graphs ITS'!$I$3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ITS'!$I$5:$I$10</c:f>
              <c:numCache/>
            </c:numRef>
          </c:val>
          <c:smooth val="0"/>
        </c:ser>
        <c:ser>
          <c:idx val="8"/>
          <c:order val="6"/>
          <c:tx>
            <c:strRef>
              <c:f>'Graphs ITS'!$J$3</c:f>
              <c:strCache>
                <c:ptCount val="1"/>
                <c:pt idx="0">
                  <c:v>WN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'Graphs ITS'!$A$5:$A$20</c:f>
              <c:numCache/>
            </c:numRef>
          </c:cat>
          <c:val>
            <c:numRef>
              <c:f>'Graphs ITS'!$J$5:$J$10</c:f>
              <c:numCache/>
            </c:numRef>
          </c:val>
          <c:smooth val="0"/>
        </c:ser>
        <c:marker val="1"/>
        <c:axId val="16296713"/>
        <c:axId val="12452690"/>
      </c:lineChart>
      <c:catAx>
        <c:axId val="162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52690"/>
        <c:crosses val="autoZero"/>
        <c:auto val="1"/>
        <c:lblOffset val="100"/>
        <c:tickLblSkip val="1"/>
        <c:noMultiLvlLbl val="0"/>
      </c:catAx>
      <c:valAx>
        <c:axId val="12452690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5"/>
          <c:y val="0.276"/>
          <c:w val="0.138"/>
          <c:h val="0.4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</xdr:row>
      <xdr:rowOff>28575</xdr:rowOff>
    </xdr:from>
    <xdr:to>
      <xdr:col>22</xdr:col>
      <xdr:colOff>19050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7781925" y="409575"/>
        <a:ext cx="52292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24</xdr:row>
      <xdr:rowOff>95250</xdr:rowOff>
    </xdr:from>
    <xdr:to>
      <xdr:col>21</xdr:col>
      <xdr:colOff>219075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172200" y="4267200"/>
        <a:ext cx="64484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40</xdr:row>
      <xdr:rowOff>104775</xdr:rowOff>
    </xdr:from>
    <xdr:to>
      <xdr:col>8</xdr:col>
      <xdr:colOff>190500</xdr:colOff>
      <xdr:row>54</xdr:row>
      <xdr:rowOff>190500</xdr:rowOff>
    </xdr:to>
    <xdr:graphicFrame>
      <xdr:nvGraphicFramePr>
        <xdr:cNvPr id="3" name="Chart 4"/>
        <xdr:cNvGraphicFramePr/>
      </xdr:nvGraphicFramePr>
      <xdr:xfrm>
        <a:off x="457200" y="7058025"/>
        <a:ext cx="4457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33</xdr:col>
      <xdr:colOff>66675</xdr:colOff>
      <xdr:row>20</xdr:row>
      <xdr:rowOff>114300</xdr:rowOff>
    </xdr:to>
    <xdr:graphicFrame>
      <xdr:nvGraphicFramePr>
        <xdr:cNvPr id="4" name="Chart 5"/>
        <xdr:cNvGraphicFramePr/>
      </xdr:nvGraphicFramePr>
      <xdr:xfrm>
        <a:off x="13582650" y="381000"/>
        <a:ext cx="59721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24</xdr:row>
      <xdr:rowOff>0</xdr:rowOff>
    </xdr:from>
    <xdr:to>
      <xdr:col>33</xdr:col>
      <xdr:colOff>485775</xdr:colOff>
      <xdr:row>46</xdr:row>
      <xdr:rowOff>190500</xdr:rowOff>
    </xdr:to>
    <xdr:graphicFrame>
      <xdr:nvGraphicFramePr>
        <xdr:cNvPr id="5" name="Chart 6"/>
        <xdr:cNvGraphicFramePr/>
      </xdr:nvGraphicFramePr>
      <xdr:xfrm>
        <a:off x="13582650" y="4171950"/>
        <a:ext cx="6391275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</xdr:row>
      <xdr:rowOff>28575</xdr:rowOff>
    </xdr:from>
    <xdr:to>
      <xdr:col>22</xdr:col>
      <xdr:colOff>19050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7781925" y="409575"/>
        <a:ext cx="5229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26</xdr:row>
      <xdr:rowOff>95250</xdr:rowOff>
    </xdr:from>
    <xdr:to>
      <xdr:col>21</xdr:col>
      <xdr:colOff>219075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6172200" y="4610100"/>
        <a:ext cx="64484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42</xdr:row>
      <xdr:rowOff>104775</xdr:rowOff>
    </xdr:from>
    <xdr:to>
      <xdr:col>8</xdr:col>
      <xdr:colOff>190500</xdr:colOff>
      <xdr:row>56</xdr:row>
      <xdr:rowOff>190500</xdr:rowOff>
    </xdr:to>
    <xdr:graphicFrame>
      <xdr:nvGraphicFramePr>
        <xdr:cNvPr id="3" name="Chart 3"/>
        <xdr:cNvGraphicFramePr/>
      </xdr:nvGraphicFramePr>
      <xdr:xfrm>
        <a:off x="457200" y="7400925"/>
        <a:ext cx="4457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33</xdr:col>
      <xdr:colOff>66675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3582650" y="381000"/>
        <a:ext cx="59721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33</xdr:col>
      <xdr:colOff>485775</xdr:colOff>
      <xdr:row>48</xdr:row>
      <xdr:rowOff>190500</xdr:rowOff>
    </xdr:to>
    <xdr:graphicFrame>
      <xdr:nvGraphicFramePr>
        <xdr:cNvPr id="5" name="Chart 5"/>
        <xdr:cNvGraphicFramePr/>
      </xdr:nvGraphicFramePr>
      <xdr:xfrm>
        <a:off x="13582650" y="4514850"/>
        <a:ext cx="6391275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9525</xdr:rowOff>
    </xdr:from>
    <xdr:to>
      <xdr:col>19</xdr:col>
      <xdr:colOff>247650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5448300" y="1771650"/>
        <a:ext cx="6019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3</xdr:row>
      <xdr:rowOff>171450</xdr:rowOff>
    </xdr:from>
    <xdr:to>
      <xdr:col>30</xdr:col>
      <xdr:colOff>114300</xdr:colOff>
      <xdr:row>24</xdr:row>
      <xdr:rowOff>180975</xdr:rowOff>
    </xdr:to>
    <xdr:graphicFrame>
      <xdr:nvGraphicFramePr>
        <xdr:cNvPr id="2" name="Chart 2"/>
        <xdr:cNvGraphicFramePr/>
      </xdr:nvGraphicFramePr>
      <xdr:xfrm>
        <a:off x="11811000" y="723900"/>
        <a:ext cx="60198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9525</xdr:rowOff>
    </xdr:from>
    <xdr:to>
      <xdr:col>19</xdr:col>
      <xdr:colOff>247650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5505450" y="1752600"/>
        <a:ext cx="6019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</xdr:row>
      <xdr:rowOff>0</xdr:rowOff>
    </xdr:from>
    <xdr:to>
      <xdr:col>30</xdr:col>
      <xdr:colOff>114300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11868150" y="704850"/>
        <a:ext cx="6019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28</xdr:row>
      <xdr:rowOff>47625</xdr:rowOff>
    </xdr:from>
    <xdr:to>
      <xdr:col>17</xdr:col>
      <xdr:colOff>114300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5162550" y="49053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11</xdr:row>
      <xdr:rowOff>9525</xdr:rowOff>
    </xdr:from>
    <xdr:to>
      <xdr:col>20</xdr:col>
      <xdr:colOff>0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5448300" y="1933575"/>
        <a:ext cx="63627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485775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63912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22</xdr:col>
      <xdr:colOff>485775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7086600" y="0"/>
        <a:ext cx="63912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190500</xdr:rowOff>
    </xdr:from>
    <xdr:to>
      <xdr:col>10</xdr:col>
      <xdr:colOff>523875</xdr:colOff>
      <xdr:row>48</xdr:row>
      <xdr:rowOff>28575</xdr:rowOff>
    </xdr:to>
    <xdr:graphicFrame>
      <xdr:nvGraphicFramePr>
        <xdr:cNvPr id="3" name="Chart 3"/>
        <xdr:cNvGraphicFramePr/>
      </xdr:nvGraphicFramePr>
      <xdr:xfrm>
        <a:off x="0" y="4762500"/>
        <a:ext cx="642937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22</xdr:col>
      <xdr:colOff>400050</xdr:colOff>
      <xdr:row>48</xdr:row>
      <xdr:rowOff>85725</xdr:rowOff>
    </xdr:to>
    <xdr:graphicFrame>
      <xdr:nvGraphicFramePr>
        <xdr:cNvPr id="4" name="Chart 4"/>
        <xdr:cNvGraphicFramePr/>
      </xdr:nvGraphicFramePr>
      <xdr:xfrm>
        <a:off x="7086600" y="4762500"/>
        <a:ext cx="63055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Load%20Forecasting%20Variance%20Analysis\Compare%20Forecasted%20and%20actual%20Pea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Load%20Forecasting%20Variance%20Analysis\Compare%20Forecasted%20and%20actual%20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2008-2012%20Budget%20Forecast\SPPC\Nevada%20Residential%20Input%20with%20O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Data\GI\2010\NV%20LT%20Annual%20(Aug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Data\GI\RgnlAnlyssCntyDtCntyDt-Nv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Data\GI\2008\NV%20LT%20Annual%20(Oct08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NPC\ProdCostModeling\TBaxter\Data\GI\2009\NV%20LT%20Annual%20(Sep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C"/>
      <sheetName val="SPPC"/>
    </sheetNames>
    <sheetDataSet>
      <sheetData sheetId="0">
        <row r="10">
          <cell r="B10">
            <v>5563</v>
          </cell>
          <cell r="C10">
            <v>5234</v>
          </cell>
          <cell r="H10">
            <v>5128</v>
          </cell>
        </row>
        <row r="11">
          <cell r="B11">
            <v>5623</v>
          </cell>
          <cell r="C11">
            <v>5568</v>
          </cell>
          <cell r="H11">
            <v>5298</v>
          </cell>
          <cell r="I11">
            <v>5399</v>
          </cell>
        </row>
        <row r="12">
          <cell r="B12">
            <v>5866</v>
          </cell>
          <cell r="C12">
            <v>5657</v>
          </cell>
          <cell r="H12">
            <v>5487</v>
          </cell>
          <cell r="I12">
            <v>5619</v>
          </cell>
          <cell r="J12">
            <v>5751</v>
          </cell>
        </row>
        <row r="13">
          <cell r="B13">
            <v>5504</v>
          </cell>
          <cell r="C13">
            <v>5724</v>
          </cell>
          <cell r="H13">
            <v>5685</v>
          </cell>
          <cell r="I13">
            <v>5862</v>
          </cell>
          <cell r="J13">
            <v>5965</v>
          </cell>
          <cell r="L13">
            <v>5959</v>
          </cell>
        </row>
        <row r="14">
          <cell r="B14">
            <v>5586</v>
          </cell>
          <cell r="C14">
            <v>5485</v>
          </cell>
          <cell r="H14">
            <v>5873</v>
          </cell>
          <cell r="I14">
            <v>6117</v>
          </cell>
          <cell r="J14">
            <v>6212</v>
          </cell>
          <cell r="L14">
            <v>6199</v>
          </cell>
          <cell r="P14">
            <v>5803</v>
          </cell>
        </row>
        <row r="15">
          <cell r="B15">
            <v>5604</v>
          </cell>
          <cell r="C15">
            <v>5515</v>
          </cell>
          <cell r="H15">
            <v>6026</v>
          </cell>
          <cell r="I15">
            <v>6335</v>
          </cell>
          <cell r="J15">
            <v>6441</v>
          </cell>
          <cell r="L15">
            <v>6435</v>
          </cell>
          <cell r="P15">
            <v>5843</v>
          </cell>
          <cell r="R15">
            <v>5655</v>
          </cell>
          <cell r="T15">
            <v>5565</v>
          </cell>
        </row>
        <row r="16">
          <cell r="H16">
            <v>6177</v>
          </cell>
          <cell r="I16">
            <v>6498</v>
          </cell>
          <cell r="J16">
            <v>6613</v>
          </cell>
          <cell r="L16">
            <v>6652</v>
          </cell>
          <cell r="P16">
            <v>5903</v>
          </cell>
          <cell r="R16">
            <v>5647</v>
          </cell>
          <cell r="T16">
            <v>5503</v>
          </cell>
        </row>
        <row r="17">
          <cell r="H17">
            <v>6332</v>
          </cell>
          <cell r="I17">
            <v>6705</v>
          </cell>
          <cell r="J17">
            <v>6820</v>
          </cell>
          <cell r="L17">
            <v>6840</v>
          </cell>
          <cell r="P17">
            <v>6073</v>
          </cell>
          <cell r="R17">
            <v>5692</v>
          </cell>
          <cell r="T17">
            <v>5466</v>
          </cell>
        </row>
        <row r="18">
          <cell r="H18">
            <v>6481</v>
          </cell>
          <cell r="I18">
            <v>6810</v>
          </cell>
          <cell r="J18">
            <v>6902</v>
          </cell>
          <cell r="L18">
            <v>7009</v>
          </cell>
          <cell r="P18">
            <v>6175</v>
          </cell>
          <cell r="R18">
            <v>5773</v>
          </cell>
          <cell r="T18">
            <v>5447</v>
          </cell>
        </row>
        <row r="19">
          <cell r="H19">
            <v>6606</v>
          </cell>
          <cell r="I19">
            <v>7000</v>
          </cell>
          <cell r="J19">
            <v>7077</v>
          </cell>
          <cell r="L19">
            <v>7196</v>
          </cell>
          <cell r="P19">
            <v>6298</v>
          </cell>
          <cell r="R19">
            <v>5872</v>
          </cell>
          <cell r="T19">
            <v>5500</v>
          </cell>
        </row>
        <row r="20">
          <cell r="H20">
            <v>6737</v>
          </cell>
          <cell r="I20">
            <v>7181</v>
          </cell>
          <cell r="J20">
            <v>7237</v>
          </cell>
          <cell r="L20">
            <v>7382</v>
          </cell>
          <cell r="P20">
            <v>6441</v>
          </cell>
          <cell r="R20">
            <v>5975</v>
          </cell>
          <cell r="T20">
            <v>5537</v>
          </cell>
        </row>
        <row r="21">
          <cell r="H21">
            <v>6868</v>
          </cell>
          <cell r="I21">
            <v>7371</v>
          </cell>
          <cell r="J21">
            <v>7391</v>
          </cell>
          <cell r="L21">
            <v>7558</v>
          </cell>
          <cell r="P21">
            <v>6559</v>
          </cell>
          <cell r="R21">
            <v>6068</v>
          </cell>
          <cell r="T21">
            <v>5582</v>
          </cell>
        </row>
        <row r="22">
          <cell r="H22">
            <v>6982</v>
          </cell>
          <cell r="I22">
            <v>7530</v>
          </cell>
          <cell r="J22">
            <v>7480</v>
          </cell>
          <cell r="L22">
            <v>7729</v>
          </cell>
          <cell r="P22">
            <v>6710</v>
          </cell>
          <cell r="R22">
            <v>6155</v>
          </cell>
          <cell r="T22">
            <v>5625</v>
          </cell>
        </row>
        <row r="23">
          <cell r="H23">
            <v>7086</v>
          </cell>
          <cell r="I23">
            <v>7690</v>
          </cell>
          <cell r="J23">
            <v>7657</v>
          </cell>
          <cell r="L23">
            <v>7892</v>
          </cell>
          <cell r="P23">
            <v>6899</v>
          </cell>
          <cell r="R23">
            <v>6233</v>
          </cell>
          <cell r="T23">
            <v>5670</v>
          </cell>
        </row>
        <row r="24">
          <cell r="H24">
            <v>7195</v>
          </cell>
          <cell r="I24">
            <v>7830</v>
          </cell>
          <cell r="J24">
            <v>7782</v>
          </cell>
          <cell r="L24">
            <v>8038</v>
          </cell>
          <cell r="P24">
            <v>7064</v>
          </cell>
          <cell r="R24">
            <v>6310</v>
          </cell>
          <cell r="T24">
            <v>5723</v>
          </cell>
        </row>
        <row r="25">
          <cell r="H25">
            <v>7302</v>
          </cell>
          <cell r="I25">
            <v>7984</v>
          </cell>
          <cell r="J25">
            <v>7903</v>
          </cell>
          <cell r="L25">
            <v>8170</v>
          </cell>
          <cell r="P25">
            <v>7216</v>
          </cell>
          <cell r="R25">
            <v>6428</v>
          </cell>
          <cell r="T25">
            <v>5782</v>
          </cell>
        </row>
      </sheetData>
      <sheetData sheetId="1">
        <row r="9">
          <cell r="B9">
            <v>1740</v>
          </cell>
          <cell r="C9">
            <v>1694</v>
          </cell>
          <cell r="G9">
            <v>1715</v>
          </cell>
        </row>
        <row r="10">
          <cell r="B10">
            <v>1701</v>
          </cell>
          <cell r="C10">
            <v>1657</v>
          </cell>
          <cell r="G10">
            <v>1617</v>
          </cell>
          <cell r="H10">
            <v>1619</v>
          </cell>
        </row>
        <row r="11">
          <cell r="B11">
            <v>1743</v>
          </cell>
          <cell r="C11">
            <v>1677</v>
          </cell>
          <cell r="G11">
            <v>1699</v>
          </cell>
          <cell r="H11">
            <v>1632</v>
          </cell>
          <cell r="I11">
            <v>1666</v>
          </cell>
        </row>
        <row r="12">
          <cell r="B12">
            <v>1648</v>
          </cell>
          <cell r="C12">
            <v>1674</v>
          </cell>
          <cell r="G12">
            <v>1721</v>
          </cell>
          <cell r="H12">
            <v>1688</v>
          </cell>
          <cell r="I12">
            <v>1641</v>
          </cell>
          <cell r="K12">
            <v>1642</v>
          </cell>
        </row>
        <row r="13">
          <cell r="B13">
            <v>1554</v>
          </cell>
          <cell r="C13">
            <v>1566</v>
          </cell>
          <cell r="G13">
            <v>1762</v>
          </cell>
          <cell r="H13">
            <v>1739</v>
          </cell>
          <cell r="I13">
            <v>1685</v>
          </cell>
          <cell r="K13">
            <v>1725</v>
          </cell>
          <cell r="O13">
            <v>1620</v>
          </cell>
        </row>
        <row r="14">
          <cell r="B14">
            <v>1616</v>
          </cell>
          <cell r="C14">
            <v>1618</v>
          </cell>
          <cell r="G14">
            <v>1800</v>
          </cell>
          <cell r="H14">
            <v>1753</v>
          </cell>
          <cell r="I14">
            <v>1712</v>
          </cell>
          <cell r="K14">
            <v>1777</v>
          </cell>
          <cell r="O14">
            <v>1629</v>
          </cell>
          <cell r="P14">
            <v>1572</v>
          </cell>
          <cell r="R14">
            <v>1578</v>
          </cell>
        </row>
        <row r="15">
          <cell r="G15">
            <v>1841</v>
          </cell>
          <cell r="H15">
            <v>1777</v>
          </cell>
          <cell r="I15">
            <v>1731</v>
          </cell>
          <cell r="K15">
            <v>1806</v>
          </cell>
          <cell r="O15">
            <v>1653</v>
          </cell>
          <cell r="P15">
            <v>1563</v>
          </cell>
          <cell r="R15">
            <v>1575</v>
          </cell>
        </row>
        <row r="16">
          <cell r="G16">
            <v>1881</v>
          </cell>
          <cell r="H16">
            <v>1821</v>
          </cell>
          <cell r="I16">
            <v>1760</v>
          </cell>
          <cell r="K16">
            <v>1839</v>
          </cell>
          <cell r="O16">
            <v>1670</v>
          </cell>
          <cell r="P16">
            <v>1584</v>
          </cell>
          <cell r="R16">
            <v>1592</v>
          </cell>
        </row>
        <row r="17">
          <cell r="G17">
            <v>1908</v>
          </cell>
          <cell r="H17">
            <v>1835</v>
          </cell>
          <cell r="I17">
            <v>1782</v>
          </cell>
          <cell r="K17">
            <v>1850</v>
          </cell>
          <cell r="O17">
            <v>1672</v>
          </cell>
          <cell r="P17">
            <v>1595</v>
          </cell>
          <cell r="R17">
            <v>1595</v>
          </cell>
        </row>
        <row r="18">
          <cell r="G18">
            <v>1949</v>
          </cell>
          <cell r="H18">
            <v>1858</v>
          </cell>
          <cell r="I18">
            <v>1809</v>
          </cell>
          <cell r="K18">
            <v>1880</v>
          </cell>
          <cell r="O18">
            <v>1689</v>
          </cell>
          <cell r="P18">
            <v>1609</v>
          </cell>
          <cell r="R18">
            <v>1596</v>
          </cell>
        </row>
        <row r="19">
          <cell r="G19">
            <v>1997</v>
          </cell>
          <cell r="H19">
            <v>1919</v>
          </cell>
          <cell r="I19">
            <v>1846</v>
          </cell>
          <cell r="K19">
            <v>1885</v>
          </cell>
          <cell r="O19">
            <v>1705</v>
          </cell>
          <cell r="P19">
            <v>1623</v>
          </cell>
          <cell r="R19">
            <v>1599</v>
          </cell>
        </row>
        <row r="20">
          <cell r="G20">
            <v>2042</v>
          </cell>
          <cell r="H20">
            <v>1949</v>
          </cell>
          <cell r="I20">
            <v>1875</v>
          </cell>
          <cell r="K20">
            <v>1891</v>
          </cell>
          <cell r="O20">
            <v>1720</v>
          </cell>
          <cell r="P20">
            <v>1632</v>
          </cell>
          <cell r="R20">
            <v>1609</v>
          </cell>
        </row>
        <row r="21">
          <cell r="G21">
            <v>2085</v>
          </cell>
          <cell r="H21">
            <v>1961</v>
          </cell>
          <cell r="I21">
            <v>1882</v>
          </cell>
          <cell r="K21">
            <v>1918</v>
          </cell>
          <cell r="O21">
            <v>1761</v>
          </cell>
          <cell r="P21">
            <v>1645</v>
          </cell>
          <cell r="R21">
            <v>1609</v>
          </cell>
        </row>
        <row r="22">
          <cell r="G22">
            <v>2126</v>
          </cell>
          <cell r="H22">
            <v>2017</v>
          </cell>
          <cell r="I22">
            <v>1914</v>
          </cell>
          <cell r="K22">
            <v>1955</v>
          </cell>
          <cell r="O22">
            <v>1789</v>
          </cell>
          <cell r="P22">
            <v>1682</v>
          </cell>
          <cell r="R22">
            <v>1634</v>
          </cell>
        </row>
        <row r="23">
          <cell r="G23">
            <v>2184</v>
          </cell>
          <cell r="H23">
            <v>2048</v>
          </cell>
          <cell r="I23">
            <v>1939</v>
          </cell>
          <cell r="K23">
            <v>1985</v>
          </cell>
          <cell r="O23">
            <v>1816</v>
          </cell>
          <cell r="P23">
            <v>1704</v>
          </cell>
          <cell r="R23">
            <v>1651</v>
          </cell>
        </row>
        <row r="24">
          <cell r="G24">
            <v>2230</v>
          </cell>
          <cell r="H24">
            <v>2093</v>
          </cell>
          <cell r="I24">
            <v>1982</v>
          </cell>
          <cell r="K24">
            <v>2014</v>
          </cell>
          <cell r="O24">
            <v>1842</v>
          </cell>
          <cell r="P24">
            <v>1727</v>
          </cell>
          <cell r="R24">
            <v>1670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C"/>
      <sheetName val="SPPC"/>
    </sheetNames>
    <sheetDataSet>
      <sheetData sheetId="0">
        <row r="9">
          <cell r="B9">
            <v>19967.921</v>
          </cell>
          <cell r="C9">
            <v>19766.482307736424</v>
          </cell>
        </row>
        <row r="10">
          <cell r="B10">
            <v>20751.694790408525</v>
          </cell>
          <cell r="C10">
            <v>20749.44804233252</v>
          </cell>
          <cell r="H10">
            <v>18949</v>
          </cell>
        </row>
        <row r="11">
          <cell r="B11">
            <v>22353.909</v>
          </cell>
          <cell r="C11">
            <v>22112.804831316906</v>
          </cell>
          <cell r="H11">
            <v>19613</v>
          </cell>
          <cell r="I11">
            <v>21250.94</v>
          </cell>
        </row>
        <row r="12">
          <cell r="B12">
            <v>22843.402</v>
          </cell>
          <cell r="C12">
            <v>22245.621442695046</v>
          </cell>
          <cell r="H12">
            <v>20311</v>
          </cell>
          <cell r="I12">
            <v>22017.915</v>
          </cell>
          <cell r="J12">
            <v>22578.311</v>
          </cell>
        </row>
        <row r="13">
          <cell r="B13">
            <v>22845.767</v>
          </cell>
          <cell r="C13">
            <v>22499.899793804707</v>
          </cell>
          <cell r="H13">
            <v>21010</v>
          </cell>
          <cell r="I13">
            <v>22910.412</v>
          </cell>
          <cell r="J13">
            <v>23525.687</v>
          </cell>
          <cell r="L13">
            <v>23219.536</v>
          </cell>
        </row>
        <row r="14">
          <cell r="B14">
            <v>22060.699</v>
          </cell>
          <cell r="C14">
            <v>22021.8221750607</v>
          </cell>
          <cell r="H14">
            <v>21692</v>
          </cell>
          <cell r="I14">
            <v>23938.368</v>
          </cell>
          <cell r="J14">
            <v>24475.663</v>
          </cell>
          <cell r="L14">
            <v>24185.926</v>
          </cell>
          <cell r="P14">
            <v>22789.67</v>
          </cell>
        </row>
        <row r="15">
          <cell r="B15" t="str">
            <v> </v>
          </cell>
          <cell r="C15" t="str">
            <v> </v>
          </cell>
          <cell r="H15">
            <v>22278</v>
          </cell>
          <cell r="I15">
            <v>24660.876</v>
          </cell>
          <cell r="J15">
            <v>25355.488</v>
          </cell>
          <cell r="L15">
            <v>25149.116</v>
          </cell>
          <cell r="P15">
            <v>23248.15</v>
          </cell>
          <cell r="R15">
            <v>22057.838</v>
          </cell>
          <cell r="T15">
            <v>21627.055</v>
          </cell>
        </row>
        <row r="16">
          <cell r="H16">
            <v>22873</v>
          </cell>
          <cell r="I16">
            <v>25225.743</v>
          </cell>
          <cell r="J16">
            <v>26028.336</v>
          </cell>
          <cell r="L16">
            <v>25991.374</v>
          </cell>
          <cell r="P16">
            <v>23903.22</v>
          </cell>
          <cell r="R16">
            <v>22450.718</v>
          </cell>
          <cell r="T16">
            <v>21511.624</v>
          </cell>
        </row>
        <row r="17">
          <cell r="H17">
            <v>23458</v>
          </cell>
          <cell r="I17">
            <v>26013.271</v>
          </cell>
          <cell r="J17">
            <v>26847.022</v>
          </cell>
          <cell r="L17">
            <v>26790.997</v>
          </cell>
          <cell r="P17">
            <v>24746.806</v>
          </cell>
          <cell r="R17">
            <v>22880.693</v>
          </cell>
          <cell r="T17">
            <v>21703.378</v>
          </cell>
        </row>
        <row r="18">
          <cell r="H18">
            <v>24018</v>
          </cell>
          <cell r="I18">
            <v>26614.958</v>
          </cell>
          <cell r="J18">
            <v>27420.534</v>
          </cell>
          <cell r="L18">
            <v>27409.764</v>
          </cell>
          <cell r="P18">
            <v>25333.062</v>
          </cell>
          <cell r="R18">
            <v>23233.461</v>
          </cell>
          <cell r="T18">
            <v>21784.157</v>
          </cell>
        </row>
        <row r="19">
          <cell r="H19">
            <v>24508</v>
          </cell>
          <cell r="I19">
            <v>27227.005</v>
          </cell>
          <cell r="J19">
            <v>28069.397</v>
          </cell>
          <cell r="L19">
            <v>28145.053</v>
          </cell>
          <cell r="P19">
            <v>25890.08</v>
          </cell>
          <cell r="R19">
            <v>23707.37</v>
          </cell>
          <cell r="T19">
            <v>22025.437</v>
          </cell>
        </row>
        <row r="20">
          <cell r="H20">
            <v>25007</v>
          </cell>
          <cell r="I20">
            <v>27769.057</v>
          </cell>
          <cell r="J20">
            <v>28667.339</v>
          </cell>
          <cell r="L20">
            <v>28863.109</v>
          </cell>
          <cell r="P20">
            <v>26490.781</v>
          </cell>
          <cell r="R20">
            <v>24122.689</v>
          </cell>
          <cell r="T20">
            <v>22251.705</v>
          </cell>
        </row>
        <row r="21">
          <cell r="H21">
            <v>25499</v>
          </cell>
          <cell r="I21">
            <v>28486.767</v>
          </cell>
          <cell r="J21">
            <v>29305.513</v>
          </cell>
          <cell r="L21">
            <v>29604.701</v>
          </cell>
          <cell r="P21">
            <v>27171.37</v>
          </cell>
          <cell r="R21">
            <v>24590.769</v>
          </cell>
          <cell r="T21">
            <v>22525.199</v>
          </cell>
        </row>
        <row r="22">
          <cell r="H22">
            <v>25967</v>
          </cell>
          <cell r="I22">
            <v>29044.355</v>
          </cell>
          <cell r="J22">
            <v>29763.619</v>
          </cell>
          <cell r="L22">
            <v>30211.583</v>
          </cell>
          <cell r="P22">
            <v>27713.468</v>
          </cell>
          <cell r="R22">
            <v>24950.99</v>
          </cell>
          <cell r="T22">
            <v>22692.858</v>
          </cell>
        </row>
        <row r="23">
          <cell r="H23">
            <v>26390</v>
          </cell>
          <cell r="I23">
            <v>29616.574</v>
          </cell>
          <cell r="J23">
            <v>30250.036</v>
          </cell>
          <cell r="L23">
            <v>30841.753</v>
          </cell>
          <cell r="P23">
            <v>28438.788</v>
          </cell>
          <cell r="R23">
            <v>25453.362</v>
          </cell>
          <cell r="T23">
            <v>22935.769</v>
          </cell>
        </row>
        <row r="24">
          <cell r="H24">
            <v>26816</v>
          </cell>
          <cell r="I24">
            <v>30175.565</v>
          </cell>
          <cell r="J24">
            <v>30727.488</v>
          </cell>
          <cell r="L24">
            <v>31412.043</v>
          </cell>
          <cell r="P24">
            <v>29173.355</v>
          </cell>
          <cell r="R24">
            <v>25941.675</v>
          </cell>
          <cell r="T24">
            <v>23246.712</v>
          </cell>
        </row>
        <row r="25">
          <cell r="H25">
            <v>27238</v>
          </cell>
          <cell r="I25">
            <v>30784.382</v>
          </cell>
          <cell r="J25">
            <v>31252.338</v>
          </cell>
          <cell r="L25">
            <v>31988.986</v>
          </cell>
          <cell r="P25">
            <v>29984.157</v>
          </cell>
          <cell r="R25">
            <v>26450.657</v>
          </cell>
          <cell r="T25">
            <v>23704.616</v>
          </cell>
        </row>
      </sheetData>
      <sheetData sheetId="1">
        <row r="8">
          <cell r="B8">
            <v>9775.188</v>
          </cell>
          <cell r="C8">
            <v>9710.045490022649</v>
          </cell>
        </row>
        <row r="9">
          <cell r="B9">
            <v>9846.616</v>
          </cell>
          <cell r="C9">
            <v>9788.0321997175</v>
          </cell>
          <cell r="G9">
            <v>9733.564</v>
          </cell>
        </row>
        <row r="10">
          <cell r="B10">
            <v>9334.8537</v>
          </cell>
          <cell r="C10">
            <v>9183.936122880508</v>
          </cell>
          <cell r="G10">
            <v>9227.068</v>
          </cell>
          <cell r="H10">
            <v>9211</v>
          </cell>
        </row>
        <row r="11">
          <cell r="B11">
            <v>9426.1006</v>
          </cell>
          <cell r="C11">
            <v>9239.759861599516</v>
          </cell>
          <cell r="G11">
            <v>9705.743</v>
          </cell>
          <cell r="H11">
            <v>9236</v>
          </cell>
          <cell r="I11">
            <v>9252.744</v>
          </cell>
        </row>
        <row r="12">
          <cell r="B12">
            <v>9217.428199999998</v>
          </cell>
          <cell r="C12">
            <v>9077.651275965152</v>
          </cell>
          <cell r="G12">
            <v>9835.342</v>
          </cell>
          <cell r="H12">
            <v>9601</v>
          </cell>
          <cell r="I12">
            <v>9121.43</v>
          </cell>
          <cell r="K12">
            <v>9543.995</v>
          </cell>
        </row>
        <row r="13">
          <cell r="B13">
            <v>8715.6304</v>
          </cell>
          <cell r="C13">
            <v>8598.588497500119</v>
          </cell>
          <cell r="G13">
            <v>10029.964</v>
          </cell>
          <cell r="H13">
            <v>9923</v>
          </cell>
          <cell r="I13">
            <v>9370.833</v>
          </cell>
          <cell r="K13">
            <v>9849.595</v>
          </cell>
          <cell r="O13">
            <v>8793.445</v>
          </cell>
        </row>
        <row r="14">
          <cell r="B14" t="str">
            <v> </v>
          </cell>
          <cell r="C14" t="str">
            <v> </v>
          </cell>
          <cell r="G14">
            <v>10244.155</v>
          </cell>
          <cell r="H14">
            <v>10000</v>
          </cell>
          <cell r="I14">
            <v>9482.571</v>
          </cell>
          <cell r="K14">
            <v>10006.257</v>
          </cell>
          <cell r="O14">
            <v>8817.145</v>
          </cell>
          <cell r="P14">
            <v>8609.711</v>
          </cell>
          <cell r="R14">
            <v>8670.649</v>
          </cell>
        </row>
        <row r="15">
          <cell r="G15">
            <v>10468.511</v>
          </cell>
          <cell r="H15">
            <v>10133</v>
          </cell>
          <cell r="I15">
            <v>9539.597</v>
          </cell>
          <cell r="K15">
            <v>10187.067</v>
          </cell>
          <cell r="O15">
            <v>8894.658</v>
          </cell>
          <cell r="P15">
            <v>8594.496</v>
          </cell>
          <cell r="R15">
            <v>8666.083</v>
          </cell>
        </row>
        <row r="16">
          <cell r="G16">
            <v>10672.771</v>
          </cell>
          <cell r="H16">
            <v>10444</v>
          </cell>
          <cell r="I16">
            <v>9711.084</v>
          </cell>
          <cell r="K16">
            <v>10264.018</v>
          </cell>
          <cell r="O16">
            <v>9054.24</v>
          </cell>
          <cell r="P16">
            <v>8751.267</v>
          </cell>
          <cell r="R16">
            <v>8819.272</v>
          </cell>
        </row>
        <row r="17">
          <cell r="G17">
            <v>10800.791</v>
          </cell>
          <cell r="H17">
            <v>10545</v>
          </cell>
          <cell r="I17">
            <v>9837.662</v>
          </cell>
          <cell r="K17">
            <v>10378.637</v>
          </cell>
          <cell r="O17">
            <v>9147.28</v>
          </cell>
          <cell r="P17">
            <v>8812.677</v>
          </cell>
          <cell r="R17">
            <v>8829.768</v>
          </cell>
        </row>
        <row r="18">
          <cell r="G18">
            <v>11029.216</v>
          </cell>
          <cell r="H18">
            <v>10682</v>
          </cell>
          <cell r="I18">
            <v>9984.43</v>
          </cell>
          <cell r="K18">
            <v>10349.116</v>
          </cell>
          <cell r="O18">
            <v>9138.957</v>
          </cell>
          <cell r="P18">
            <v>8919.674</v>
          </cell>
          <cell r="R18">
            <v>8859.742</v>
          </cell>
        </row>
        <row r="19">
          <cell r="G19">
            <v>11299.496</v>
          </cell>
          <cell r="H19">
            <v>10991</v>
          </cell>
          <cell r="I19">
            <v>10120.826</v>
          </cell>
          <cell r="K19">
            <v>10317.353</v>
          </cell>
          <cell r="O19">
            <v>9245.632</v>
          </cell>
          <cell r="P19">
            <v>9034.018</v>
          </cell>
          <cell r="R19">
            <v>8885.59</v>
          </cell>
        </row>
        <row r="20">
          <cell r="G20">
            <v>11572.908</v>
          </cell>
          <cell r="H20">
            <v>11188</v>
          </cell>
          <cell r="I20">
            <v>10289.69</v>
          </cell>
          <cell r="K20">
            <v>10452.46</v>
          </cell>
          <cell r="O20">
            <v>9390.574</v>
          </cell>
          <cell r="P20">
            <v>9153.039</v>
          </cell>
          <cell r="R20">
            <v>8972.995</v>
          </cell>
        </row>
        <row r="21">
          <cell r="G21">
            <v>11754.771</v>
          </cell>
          <cell r="H21">
            <v>11328</v>
          </cell>
          <cell r="I21">
            <v>10400.518</v>
          </cell>
          <cell r="K21">
            <v>10614.237</v>
          </cell>
          <cell r="O21">
            <v>9475.071</v>
          </cell>
          <cell r="P21">
            <v>9238.362</v>
          </cell>
          <cell r="R21">
            <v>8995.377</v>
          </cell>
        </row>
        <row r="22">
          <cell r="G22">
            <v>11965.937</v>
          </cell>
          <cell r="H22">
            <v>11650</v>
          </cell>
          <cell r="I22">
            <v>10536.381</v>
          </cell>
          <cell r="K22">
            <v>10767.44</v>
          </cell>
          <cell r="O22">
            <v>9631.876</v>
          </cell>
          <cell r="P22">
            <v>9385.128</v>
          </cell>
          <cell r="R22">
            <v>9061.012</v>
          </cell>
        </row>
        <row r="23">
          <cell r="G23">
            <v>12293.433</v>
          </cell>
          <cell r="H23">
            <v>11814</v>
          </cell>
          <cell r="I23">
            <v>10672.039</v>
          </cell>
          <cell r="K23">
            <v>10915.022</v>
          </cell>
          <cell r="O23">
            <v>9797.319</v>
          </cell>
          <cell r="P23">
            <v>9549.461</v>
          </cell>
          <cell r="R23">
            <v>9148.949</v>
          </cell>
        </row>
        <row r="24">
          <cell r="G24">
            <v>12556.94</v>
          </cell>
          <cell r="H24">
            <v>12022</v>
          </cell>
          <cell r="I24">
            <v>10845.166</v>
          </cell>
          <cell r="K24">
            <v>11055.312</v>
          </cell>
          <cell r="O24">
            <v>9994.227</v>
          </cell>
          <cell r="P24">
            <v>9751.462</v>
          </cell>
          <cell r="R24">
            <v>9305.178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ual"/>
      <sheetName val="Monthly"/>
      <sheetName val="Cust - Sales 2007"/>
      <sheetName val="Sheet3"/>
    </sheetNames>
    <sheetDataSet>
      <sheetData sheetId="0">
        <row r="18">
          <cell r="O18">
            <v>2023378</v>
          </cell>
        </row>
        <row r="19">
          <cell r="O19">
            <v>2132498</v>
          </cell>
        </row>
        <row r="20">
          <cell r="O20">
            <v>2206022</v>
          </cell>
        </row>
        <row r="21">
          <cell r="O21">
            <v>2296566</v>
          </cell>
        </row>
        <row r="22">
          <cell r="O22">
            <v>2410768</v>
          </cell>
        </row>
        <row r="23">
          <cell r="O23">
            <v>2518869</v>
          </cell>
        </row>
        <row r="24">
          <cell r="N24">
            <v>406223</v>
          </cell>
          <cell r="O24">
            <v>2631057</v>
          </cell>
        </row>
        <row r="25">
          <cell r="N25">
            <v>415775</v>
          </cell>
          <cell r="O25">
            <v>2736786</v>
          </cell>
        </row>
        <row r="26">
          <cell r="N26">
            <v>425554</v>
          </cell>
          <cell r="O26">
            <v>2851387</v>
          </cell>
        </row>
        <row r="27">
          <cell r="N27">
            <v>435535</v>
          </cell>
          <cell r="O27">
            <v>2968430</v>
          </cell>
        </row>
        <row r="28">
          <cell r="N28">
            <v>445660</v>
          </cell>
          <cell r="O28">
            <v>3087428</v>
          </cell>
        </row>
        <row r="29">
          <cell r="N29">
            <v>455878</v>
          </cell>
          <cell r="O29">
            <v>3201806</v>
          </cell>
        </row>
        <row r="30">
          <cell r="N30">
            <v>466152</v>
          </cell>
          <cell r="O30">
            <v>3311416</v>
          </cell>
        </row>
        <row r="31">
          <cell r="N31">
            <v>476300</v>
          </cell>
          <cell r="O31">
            <v>3415438</v>
          </cell>
        </row>
        <row r="32">
          <cell r="N32">
            <v>486292</v>
          </cell>
          <cell r="O32">
            <v>3513485</v>
          </cell>
        </row>
        <row r="33">
          <cell r="N33">
            <v>496074</v>
          </cell>
          <cell r="O33">
            <v>3605713</v>
          </cell>
        </row>
        <row r="34">
          <cell r="N34">
            <v>505614</v>
          </cell>
          <cell r="O34">
            <v>3692962</v>
          </cell>
        </row>
        <row r="35">
          <cell r="N35">
            <v>514856</v>
          </cell>
          <cell r="O35">
            <v>3775933</v>
          </cell>
        </row>
        <row r="36">
          <cell r="N36">
            <v>523837</v>
          </cell>
          <cell r="O36">
            <v>3854676</v>
          </cell>
        </row>
        <row r="37">
          <cell r="N37">
            <v>532567</v>
          </cell>
          <cell r="O37">
            <v>3929793</v>
          </cell>
        </row>
        <row r="38">
          <cell r="N38">
            <v>541002</v>
          </cell>
          <cell r="O38">
            <v>4001520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"/>
      <sheetName val="Housing"/>
      <sheetName val="Employment"/>
      <sheetName val="Income"/>
      <sheetName val="GSP"/>
      <sheetName val="IP"/>
      <sheetName val="Other"/>
    </sheetNames>
    <sheetDataSet>
      <sheetData sheetId="2">
        <row r="6">
          <cell r="Z6">
            <v>1088.3833333333332</v>
          </cell>
          <cell r="AA6">
            <v>1152.5416666666667</v>
          </cell>
          <cell r="AB6">
            <v>1222.8833333333334</v>
          </cell>
          <cell r="AC6">
            <v>1279.5083333333332</v>
          </cell>
          <cell r="AD6">
            <v>1292.4</v>
          </cell>
          <cell r="AE6">
            <v>1263.6416666666664</v>
          </cell>
          <cell r="AF6">
            <v>1148.675</v>
          </cell>
          <cell r="AG6">
            <v>1114.7898245983918</v>
          </cell>
          <cell r="AH6">
            <v>1113.9269386368705</v>
          </cell>
          <cell r="AI6">
            <v>1137.8231899676998</v>
          </cell>
          <cell r="AJ6">
            <v>1167.555189282156</v>
          </cell>
          <cell r="AK6">
            <v>1196.8443615534704</v>
          </cell>
          <cell r="AL6">
            <v>1225.1068099843908</v>
          </cell>
          <cell r="AM6">
            <v>1251.5244754213418</v>
          </cell>
          <cell r="AN6">
            <v>1278.6237108433227</v>
          </cell>
          <cell r="AO6">
            <v>1302.7957051384715</v>
          </cell>
          <cell r="AP6">
            <v>1326.5401784262522</v>
          </cell>
          <cell r="AQ6">
            <v>1350.0893289404926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UNTY"/>
    </sheetNames>
    <sheetDataSet>
      <sheetData sheetId="0">
        <row r="6">
          <cell r="AH6">
            <v>9.375896285635323</v>
          </cell>
          <cell r="AI6">
            <v>9.440889557169085</v>
          </cell>
          <cell r="AJ6">
            <v>9.667720482345239</v>
          </cell>
          <cell r="AK6">
            <v>9.913004123932073</v>
          </cell>
          <cell r="AL6">
            <v>10.208543932838415</v>
          </cell>
          <cell r="AM6">
            <v>10.430952768654363</v>
          </cell>
          <cell r="AN6">
            <v>10.602422009191148</v>
          </cell>
          <cell r="AO6">
            <v>10.704062129393417</v>
          </cell>
          <cell r="AP6">
            <v>10.809539358805214</v>
          </cell>
          <cell r="AQ6">
            <v>10.905020416306801</v>
          </cell>
          <cell r="AR6">
            <v>11.025813320685963</v>
          </cell>
          <cell r="AS6">
            <v>11.138834968284126</v>
          </cell>
          <cell r="AT6">
            <v>11.219552132512886</v>
          </cell>
          <cell r="AU6">
            <v>11.244142318291209</v>
          </cell>
          <cell r="AV6">
            <v>11.265066340777905</v>
          </cell>
        </row>
        <row r="50">
          <cell r="AH50">
            <v>918.7831563844696</v>
          </cell>
          <cell r="AI50">
            <v>949.6831025680926</v>
          </cell>
          <cell r="AJ50">
            <v>979.2611479752694</v>
          </cell>
          <cell r="AK50">
            <v>1011.4182664461057</v>
          </cell>
          <cell r="AL50">
            <v>1045.917983088848</v>
          </cell>
          <cell r="AM50">
            <v>1077.1122157651935</v>
          </cell>
          <cell r="AN50">
            <v>1102.6593717915216</v>
          </cell>
          <cell r="AO50">
            <v>1124.0879822998213</v>
          </cell>
          <cell r="AP50">
            <v>1144.881550436963</v>
          </cell>
          <cell r="AQ50">
            <v>1166.5410252606862</v>
          </cell>
          <cell r="AR50">
            <v>1189.044017219956</v>
          </cell>
          <cell r="AS50">
            <v>1211.5331848457708</v>
          </cell>
          <cell r="AT50">
            <v>1233.4941033287253</v>
          </cell>
          <cell r="AU50">
            <v>1253.4680299079153</v>
          </cell>
          <cell r="AV50">
            <v>1275.3802364250419</v>
          </cell>
        </row>
        <row r="94">
          <cell r="AH94">
            <v>23.374827246382996</v>
          </cell>
          <cell r="AI94">
            <v>22.964897868235262</v>
          </cell>
          <cell r="AJ94">
            <v>23.072938465709846</v>
          </cell>
          <cell r="AK94">
            <v>22.926206915457527</v>
          </cell>
          <cell r="AL94">
            <v>22.98636798315497</v>
          </cell>
          <cell r="AM94">
            <v>22.92887533010167</v>
          </cell>
          <cell r="AN94">
            <v>22.892239328499677</v>
          </cell>
          <cell r="AO94">
            <v>22.812696020683585</v>
          </cell>
          <cell r="AP94">
            <v>22.887536856231954</v>
          </cell>
          <cell r="AQ94">
            <v>23.049384970315312</v>
          </cell>
          <cell r="AR94">
            <v>23.264374275712417</v>
          </cell>
          <cell r="AS94">
            <v>23.436015905892823</v>
          </cell>
          <cell r="AT94">
            <v>23.565061584971588</v>
          </cell>
          <cell r="AU94">
            <v>23.63123885614953</v>
          </cell>
          <cell r="AV94">
            <v>23.679731398273105</v>
          </cell>
        </row>
        <row r="138">
          <cell r="AH138">
            <v>21.803965125261072</v>
          </cell>
          <cell r="AI138">
            <v>21.744657559265004</v>
          </cell>
          <cell r="AJ138">
            <v>22.008486632839205</v>
          </cell>
          <cell r="AK138">
            <v>22.32029154540292</v>
          </cell>
          <cell r="AL138">
            <v>22.74634682298174</v>
          </cell>
          <cell r="AM138">
            <v>22.964510904469893</v>
          </cell>
          <cell r="AN138">
            <v>23.078522794413267</v>
          </cell>
          <cell r="AO138">
            <v>23.031829986712125</v>
          </cell>
          <cell r="AP138">
            <v>23.016970163997954</v>
          </cell>
          <cell r="AQ138">
            <v>22.986168143629943</v>
          </cell>
          <cell r="AR138">
            <v>22.974583714996488</v>
          </cell>
          <cell r="AS138">
            <v>22.956281718625142</v>
          </cell>
          <cell r="AT138">
            <v>22.902294848450456</v>
          </cell>
          <cell r="AU138">
            <v>22.78856217896255</v>
          </cell>
          <cell r="AV138">
            <v>22.67181739346149</v>
          </cell>
        </row>
        <row r="182">
          <cell r="AH182">
            <v>0.2546974525993811</v>
          </cell>
          <cell r="AI182">
            <v>0.2553298950439663</v>
          </cell>
          <cell r="AJ182">
            <v>0.2575213237698498</v>
          </cell>
          <cell r="AK182">
            <v>0.25699435541566024</v>
          </cell>
          <cell r="AL182">
            <v>0.25770801191845427</v>
          </cell>
          <cell r="AM182">
            <v>0.2561071891086225</v>
          </cell>
          <cell r="AN182">
            <v>0.2529858795505931</v>
          </cell>
          <cell r="AO182">
            <v>0.24878859165149128</v>
          </cell>
          <cell r="AP182">
            <v>0.24391769762287213</v>
          </cell>
          <cell r="AQ182">
            <v>0.23899069084866656</v>
          </cell>
          <cell r="AR182">
            <v>0.23506009881498324</v>
          </cell>
          <cell r="AS182">
            <v>0.23163290224022284</v>
          </cell>
          <cell r="AT182">
            <v>0.22806478043976414</v>
          </cell>
          <cell r="AU182">
            <v>0.22408446159942402</v>
          </cell>
          <cell r="AV182">
            <v>0.22010498677606613</v>
          </cell>
        </row>
        <row r="226">
          <cell r="AH226">
            <v>4.4872908263268085</v>
          </cell>
          <cell r="AI226">
            <v>4.497662500564996</v>
          </cell>
          <cell r="AJ226">
            <v>4.49459732733961</v>
          </cell>
          <cell r="AK226">
            <v>4.512378786222952</v>
          </cell>
          <cell r="AL226">
            <v>4.531164059276465</v>
          </cell>
          <cell r="AM226">
            <v>4.491779303611236</v>
          </cell>
          <cell r="AN226">
            <v>4.407807851135196</v>
          </cell>
          <cell r="AO226">
            <v>4.276768206200366</v>
          </cell>
          <cell r="AP226">
            <v>4.1341037166971475</v>
          </cell>
          <cell r="AQ226">
            <v>3.9932223023380313</v>
          </cell>
          <cell r="AR226">
            <v>3.836003997891935</v>
          </cell>
          <cell r="AS226">
            <v>3.690802897877141</v>
          </cell>
          <cell r="AT226">
            <v>3.562884627714627</v>
          </cell>
          <cell r="AU226">
            <v>3.444455048619857</v>
          </cell>
          <cell r="AV226">
            <v>3.3201482853549678</v>
          </cell>
        </row>
        <row r="270">
          <cell r="AH270">
            <v>8.28158501920085</v>
          </cell>
          <cell r="AI270">
            <v>8.266000378219688</v>
          </cell>
          <cell r="AJ270">
            <v>8.36340354174714</v>
          </cell>
          <cell r="AK270">
            <v>8.435805452499379</v>
          </cell>
          <cell r="AL270">
            <v>8.557373281845615</v>
          </cell>
          <cell r="AM270">
            <v>8.616470821324132</v>
          </cell>
          <cell r="AN270">
            <v>8.636421918678355</v>
          </cell>
          <cell r="AO270">
            <v>8.611726426464665</v>
          </cell>
          <cell r="AP270">
            <v>8.592263875157181</v>
          </cell>
          <cell r="AQ270">
            <v>8.57917792293162</v>
          </cell>
          <cell r="AR270">
            <v>8.571237672497782</v>
          </cell>
          <cell r="AS270">
            <v>8.559981788914358</v>
          </cell>
          <cell r="AT270">
            <v>8.544910126065847</v>
          </cell>
          <cell r="AU270">
            <v>8.504423198831976</v>
          </cell>
          <cell r="AV270">
            <v>8.466595903844745</v>
          </cell>
        </row>
        <row r="314">
          <cell r="AH314">
            <v>2.2029451637729287</v>
          </cell>
          <cell r="AI314">
            <v>2.1821070917098693</v>
          </cell>
          <cell r="AJ314">
            <v>2.1706664319250413</v>
          </cell>
          <cell r="AK314">
            <v>2.1647508954265793</v>
          </cell>
          <cell r="AL314">
            <v>2.170654836292811</v>
          </cell>
          <cell r="AM314">
            <v>2.161073511063593</v>
          </cell>
          <cell r="AN314">
            <v>2.1390089464644957</v>
          </cell>
          <cell r="AO314">
            <v>2.1071848590588664</v>
          </cell>
          <cell r="AP314">
            <v>2.073675597633596</v>
          </cell>
          <cell r="AQ314">
            <v>2.044044651177333</v>
          </cell>
          <cell r="AR314">
            <v>2.011481005738529</v>
          </cell>
          <cell r="AS314">
            <v>1.984958358796697</v>
          </cell>
          <cell r="AT314">
            <v>1.958800567417421</v>
          </cell>
          <cell r="AU314">
            <v>1.9282445123397445</v>
          </cell>
          <cell r="AV314">
            <v>1.8983535214228975</v>
          </cell>
        </row>
        <row r="358">
          <cell r="AH358">
            <v>1.3998275811678234</v>
          </cell>
          <cell r="AI358">
            <v>1.3950884477198928</v>
          </cell>
          <cell r="AJ358">
            <v>1.4103476257824497</v>
          </cell>
          <cell r="AK358">
            <v>1.444589272671488</v>
          </cell>
          <cell r="AL358">
            <v>1.485129804975066</v>
          </cell>
          <cell r="AM358">
            <v>1.51188386035553</v>
          </cell>
          <cell r="AN358">
            <v>1.528053238953116</v>
          </cell>
          <cell r="AO358">
            <v>1.5338497999435385</v>
          </cell>
          <cell r="AP358">
            <v>1.5346932457629892</v>
          </cell>
          <cell r="AQ358">
            <v>1.5324754532976976</v>
          </cell>
          <cell r="AR358">
            <v>1.5344646326627709</v>
          </cell>
          <cell r="AS358">
            <v>1.5370851843735647</v>
          </cell>
          <cell r="AT358">
            <v>1.5361528715332144</v>
          </cell>
          <cell r="AU358">
            <v>1.529000467283462</v>
          </cell>
          <cell r="AV358">
            <v>1.5230821194363506</v>
          </cell>
        </row>
        <row r="402">
          <cell r="AH402">
            <v>13.749150564196627</v>
          </cell>
          <cell r="AI402">
            <v>14.251395296555039</v>
          </cell>
          <cell r="AJ402">
            <v>14.908092290950355</v>
          </cell>
          <cell r="AK402">
            <v>15.727229974754202</v>
          </cell>
          <cell r="AL402">
            <v>16.636498029331708</v>
          </cell>
          <cell r="AM402">
            <v>17.41165961883984</v>
          </cell>
          <cell r="AN402">
            <v>18.08295691134534</v>
          </cell>
          <cell r="AO402">
            <v>18.63780041467891</v>
          </cell>
          <cell r="AP402">
            <v>19.17252023076521</v>
          </cell>
          <cell r="AQ402">
            <v>19.675080213932173</v>
          </cell>
          <cell r="AR402">
            <v>20.180106030045387</v>
          </cell>
          <cell r="AS402">
            <v>20.639933650234873</v>
          </cell>
          <cell r="AT402">
            <v>21.03230162254704</v>
          </cell>
          <cell r="AU402">
            <v>21.317101774895253</v>
          </cell>
          <cell r="AV402">
            <v>21.587335589277252</v>
          </cell>
        </row>
        <row r="446">
          <cell r="AH446">
            <v>1.7776240414226714</v>
          </cell>
          <cell r="AI446">
            <v>1.7524327685235634</v>
          </cell>
          <cell r="AJ446">
            <v>1.777258093048043</v>
          </cell>
          <cell r="AK446">
            <v>1.781567971704264</v>
          </cell>
          <cell r="AL446">
            <v>1.8016516385819092</v>
          </cell>
          <cell r="AM446">
            <v>1.8109720494921435</v>
          </cell>
          <cell r="AN446">
            <v>1.8167417648816795</v>
          </cell>
          <cell r="AO446">
            <v>1.816289178625496</v>
          </cell>
          <cell r="AP446">
            <v>1.8187180169346826</v>
          </cell>
          <cell r="AQ446">
            <v>1.8225572350858341</v>
          </cell>
          <cell r="AR446">
            <v>1.8319775504344664</v>
          </cell>
          <cell r="AS446">
            <v>1.8403415962058256</v>
          </cell>
          <cell r="AT446">
            <v>1.842217576069509</v>
          </cell>
          <cell r="AU446">
            <v>1.8361023409024337</v>
          </cell>
          <cell r="AV446">
            <v>1.8281382555499062</v>
          </cell>
        </row>
        <row r="490">
          <cell r="AH490">
            <v>13.580597672076003</v>
          </cell>
          <cell r="AI490">
            <v>13.52295295382501</v>
          </cell>
          <cell r="AJ490">
            <v>13.628300500462815</v>
          </cell>
          <cell r="AK490">
            <v>13.85745552697116</v>
          </cell>
          <cell r="AL490">
            <v>14.185604785967309</v>
          </cell>
          <cell r="AM490">
            <v>14.497915033380915</v>
          </cell>
          <cell r="AN490">
            <v>14.750632722246655</v>
          </cell>
          <cell r="AO490">
            <v>14.980959686662969</v>
          </cell>
          <cell r="AP490">
            <v>15.246617071102442</v>
          </cell>
          <cell r="AQ490">
            <v>15.577627438621594</v>
          </cell>
          <cell r="AR490">
            <v>15.88944577909341</v>
          </cell>
          <cell r="AS490">
            <v>16.208317273141855</v>
          </cell>
          <cell r="AT490">
            <v>16.52095044678846</v>
          </cell>
          <cell r="AU490">
            <v>16.799201445601533</v>
          </cell>
          <cell r="AV490">
            <v>17.071509287049047</v>
          </cell>
        </row>
        <row r="534">
          <cell r="AH534">
            <v>1.968949007396702</v>
          </cell>
          <cell r="AI534">
            <v>1.9167698559004944</v>
          </cell>
          <cell r="AJ534">
            <v>1.9056067383509978</v>
          </cell>
          <cell r="AK534">
            <v>1.9086212920392374</v>
          </cell>
          <cell r="AL534">
            <v>1.9225709321749302</v>
          </cell>
          <cell r="AM534">
            <v>1.9210839375898254</v>
          </cell>
          <cell r="AN534">
            <v>1.9099583516932628</v>
          </cell>
          <cell r="AO534">
            <v>1.889507815947581</v>
          </cell>
          <cell r="AP534">
            <v>1.869340574612676</v>
          </cell>
          <cell r="AQ534">
            <v>1.852788213404613</v>
          </cell>
          <cell r="AR534">
            <v>1.836518973866222</v>
          </cell>
          <cell r="AS534">
            <v>1.8201832643093774</v>
          </cell>
          <cell r="AT534">
            <v>1.8053062591842892</v>
          </cell>
          <cell r="AU534">
            <v>1.7893326923065926</v>
          </cell>
          <cell r="AV534">
            <v>1.7731313593964986</v>
          </cell>
        </row>
        <row r="578">
          <cell r="AH578">
            <v>2.045021993273901</v>
          </cell>
          <cell r="AI578">
            <v>2.38359162635664</v>
          </cell>
          <cell r="AJ578">
            <v>2.5554809930016598</v>
          </cell>
          <cell r="AK578">
            <v>2.568635917255923</v>
          </cell>
          <cell r="AL578">
            <v>2.5966247739738435</v>
          </cell>
          <cell r="AM578">
            <v>2.6132373085457146</v>
          </cell>
          <cell r="AN578">
            <v>2.621475034902952</v>
          </cell>
          <cell r="AO578">
            <v>2.624344421976361</v>
          </cell>
          <cell r="AP578">
            <v>2.631114148384889</v>
          </cell>
          <cell r="AQ578">
            <v>2.6404361152069633</v>
          </cell>
          <cell r="AR578">
            <v>2.647074908681341</v>
          </cell>
          <cell r="AS578">
            <v>2.6498765803916884</v>
          </cell>
          <cell r="AT578">
            <v>2.6520601804387147</v>
          </cell>
          <cell r="AU578">
            <v>2.653244629371266</v>
          </cell>
          <cell r="AV578">
            <v>2.6602583989139528</v>
          </cell>
        </row>
        <row r="622">
          <cell r="AH622">
            <v>221.45057968043022</v>
          </cell>
          <cell r="AI622">
            <v>228.19656044698766</v>
          </cell>
          <cell r="AJ622">
            <v>232.45354380946347</v>
          </cell>
          <cell r="AK622">
            <v>238.1911321683007</v>
          </cell>
          <cell r="AL622">
            <v>244.1567341400021</v>
          </cell>
          <cell r="AM622">
            <v>249.41342437263543</v>
          </cell>
          <cell r="AN622">
            <v>253.45460567423694</v>
          </cell>
          <cell r="AO622">
            <v>256.89833548669753</v>
          </cell>
          <cell r="AP622">
            <v>260.3447914457381</v>
          </cell>
          <cell r="AQ622">
            <v>264.2769316269948</v>
          </cell>
          <cell r="AR622">
            <v>268.22050092415395</v>
          </cell>
          <cell r="AS622">
            <v>272.32783982004213</v>
          </cell>
          <cell r="AT622">
            <v>276.1046457176784</v>
          </cell>
          <cell r="AU622">
            <v>279.4156468476381</v>
          </cell>
          <cell r="AV622">
            <v>283.014772043463</v>
          </cell>
        </row>
        <row r="666">
          <cell r="AH666">
            <v>4.144028115012402</v>
          </cell>
          <cell r="AI666">
            <v>4.112236036767445</v>
          </cell>
          <cell r="AJ666">
            <v>4.122634591572322</v>
          </cell>
          <cell r="AK666">
            <v>4.10271376053568</v>
          </cell>
          <cell r="AL666">
            <v>4.117600328824955</v>
          </cell>
          <cell r="AM666">
            <v>4.11105264938434</v>
          </cell>
          <cell r="AN666">
            <v>4.093311633231149</v>
          </cell>
          <cell r="AO666">
            <v>4.064085384678746</v>
          </cell>
          <cell r="AP666">
            <v>4.041339921543929</v>
          </cell>
          <cell r="AQ666">
            <v>4.026971669706044</v>
          </cell>
          <cell r="AR666">
            <v>4.0144740323438</v>
          </cell>
          <cell r="AS666">
            <v>4.005749378841591</v>
          </cell>
          <cell r="AT666">
            <v>3.9871383086061787</v>
          </cell>
          <cell r="AU666">
            <v>3.953041604184342</v>
          </cell>
          <cell r="AV666">
            <v>3.921199714271777</v>
          </cell>
        </row>
        <row r="710">
          <cell r="AH710">
            <v>32.83615725761024</v>
          </cell>
          <cell r="AI710">
            <v>33.4540812643871</v>
          </cell>
          <cell r="AJ710">
            <v>34.03299628390857</v>
          </cell>
          <cell r="AK710">
            <v>34.639533481842605</v>
          </cell>
          <cell r="AL710">
            <v>35.31073456530533</v>
          </cell>
          <cell r="AM710">
            <v>35.696283691135164</v>
          </cell>
          <cell r="AN710">
            <v>35.99294697235785</v>
          </cell>
          <cell r="AO710">
            <v>36.169009770478944</v>
          </cell>
          <cell r="AP710">
            <v>36.404024672306434</v>
          </cell>
          <cell r="AQ710">
            <v>36.66776592241307</v>
          </cell>
          <cell r="AR710">
            <v>36.9307480177324</v>
          </cell>
          <cell r="AS710">
            <v>37.15727408813522</v>
          </cell>
          <cell r="AT710">
            <v>37.339122800152786</v>
          </cell>
          <cell r="AU710">
            <v>37.47543708291443</v>
          </cell>
          <cell r="AV710">
            <v>37.59525876523598</v>
          </cell>
        </row>
        <row r="718">
          <cell r="AH718">
            <v>2.452453442750648</v>
          </cell>
          <cell r="AI718">
            <v>2.289038712290303</v>
          </cell>
          <cell r="AJ718">
            <v>2.298599356657757</v>
          </cell>
          <cell r="AK718">
            <v>2.3532250705965487</v>
          </cell>
          <cell r="AL718">
            <v>2.4316229683931523</v>
          </cell>
          <cell r="AM718">
            <v>2.502072698728331</v>
          </cell>
          <cell r="AN718">
            <v>2.5644164321211993</v>
          </cell>
          <cell r="AO718">
            <v>2.638258002000181</v>
          </cell>
          <cell r="AP718">
            <v>2.7215500748551245</v>
          </cell>
          <cell r="AQ718">
            <v>2.805842289871527</v>
          </cell>
          <cell r="AR718">
            <v>2.8845974693177245</v>
          </cell>
          <cell r="AS718">
            <v>2.9651917517600554</v>
          </cell>
          <cell r="AT718">
            <v>3.0437428642800803</v>
          </cell>
          <cell r="AU718">
            <v>3.1163675450908452</v>
          </cell>
          <cell r="AV718">
            <v>3.190817618546792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"/>
      <sheetName val="Housing"/>
      <sheetName val="Employment"/>
      <sheetName val="Income"/>
      <sheetName val="GSP"/>
      <sheetName val="IP"/>
      <sheetName val="Other"/>
    </sheetNames>
    <sheetDataSet>
      <sheetData sheetId="2">
        <row r="6">
          <cell r="AD6">
            <v>1291.7583333333334</v>
          </cell>
          <cell r="AE6">
            <v>1284.8605485191683</v>
          </cell>
          <cell r="AF6">
            <v>1259.9355299737447</v>
          </cell>
          <cell r="AG6">
            <v>1260.8361945425904</v>
          </cell>
          <cell r="AH6">
            <v>1284.836187813696</v>
          </cell>
          <cell r="AI6">
            <v>1324.9414246207443</v>
          </cell>
          <cell r="AJ6">
            <v>1363.1289422914738</v>
          </cell>
          <cell r="AK6">
            <v>1395.1959690883898</v>
          </cell>
          <cell r="AL6">
            <v>1427.8959856513995</v>
          </cell>
          <cell r="AM6">
            <v>1460.625600391887</v>
          </cell>
          <cell r="AN6">
            <v>1488.8002435099636</v>
          </cell>
          <cell r="AO6">
            <v>1515.3245410212846</v>
          </cell>
          <cell r="AP6">
            <v>1540.5859147109595</v>
          </cell>
          <cell r="AQ6">
            <v>1566.3868246568998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"/>
      <sheetName val="Housing"/>
      <sheetName val="Employment"/>
      <sheetName val="Income"/>
      <sheetName val="GSP"/>
      <sheetName val="IP"/>
      <sheetName val="Other"/>
    </sheetNames>
    <sheetDataSet>
      <sheetData sheetId="2">
        <row r="6">
          <cell r="AE6">
            <v>1266.4333333333334</v>
          </cell>
          <cell r="AF6">
            <v>1193.4486687690023</v>
          </cell>
          <cell r="AG6">
            <v>1183.9355785778846</v>
          </cell>
          <cell r="AH6">
            <v>1207.657805967749</v>
          </cell>
          <cell r="AI6">
            <v>1247.1738060946277</v>
          </cell>
          <cell r="AJ6">
            <v>1285.0192617280047</v>
          </cell>
          <cell r="AK6">
            <v>1313.4944098940532</v>
          </cell>
          <cell r="AL6">
            <v>1337.3406616009304</v>
          </cell>
          <cell r="AM6">
            <v>1362.879237608736</v>
          </cell>
          <cell r="AN6">
            <v>1387.9215519828238</v>
          </cell>
          <cell r="AO6">
            <v>1412.8204271296588</v>
          </cell>
          <cell r="AP6">
            <v>1439.7995270172878</v>
          </cell>
          <cell r="AQ6">
            <v>1472.046226325175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workbookViewId="0" topLeftCell="A1">
      <selection activeCell="AF10" sqref="AF10"/>
    </sheetView>
  </sheetViews>
  <sheetFormatPr defaultColWidth="8.8515625" defaultRowHeight="15"/>
  <sheetData>
    <row r="1" ht="13.5">
      <c r="B1" t="s">
        <v>5</v>
      </c>
    </row>
    <row r="3" spans="1:53" ht="15" thickBot="1">
      <c r="A3" t="s">
        <v>6</v>
      </c>
      <c r="B3" s="15">
        <v>2005</v>
      </c>
      <c r="C3" s="15"/>
      <c r="D3" s="15"/>
      <c r="E3" s="15"/>
      <c r="G3" t="s">
        <v>6</v>
      </c>
      <c r="H3" s="15">
        <v>2006</v>
      </c>
      <c r="I3" s="15"/>
      <c r="J3" s="15"/>
      <c r="K3" s="15"/>
      <c r="M3" t="s">
        <v>6</v>
      </c>
      <c r="N3" s="15">
        <v>2007</v>
      </c>
      <c r="O3" s="15"/>
      <c r="P3" s="15"/>
      <c r="Q3" s="15"/>
      <c r="S3" t="s">
        <v>6</v>
      </c>
      <c r="T3" s="15">
        <v>2008</v>
      </c>
      <c r="U3" s="15"/>
      <c r="V3" s="15"/>
      <c r="W3" s="15"/>
      <c r="Y3" t="s">
        <v>6</v>
      </c>
      <c r="Z3" s="15" t="s">
        <v>7</v>
      </c>
      <c r="AA3" s="15"/>
      <c r="AB3" s="15"/>
      <c r="AC3" s="15"/>
      <c r="AE3" t="s">
        <v>6</v>
      </c>
      <c r="AF3" s="15" t="s">
        <v>8</v>
      </c>
      <c r="AG3" s="15"/>
      <c r="AH3" s="15"/>
      <c r="AI3" s="15"/>
      <c r="AK3" t="s">
        <v>6</v>
      </c>
      <c r="AL3" s="15" t="s">
        <v>9</v>
      </c>
      <c r="AM3" s="15"/>
      <c r="AN3" s="15"/>
      <c r="AO3" s="15"/>
      <c r="AQ3" t="s">
        <v>6</v>
      </c>
      <c r="AR3" s="15" t="s">
        <v>15</v>
      </c>
      <c r="AS3" s="15"/>
      <c r="AT3" s="15"/>
      <c r="AU3" s="15"/>
      <c r="AW3" t="s">
        <v>6</v>
      </c>
      <c r="AX3" s="15" t="s">
        <v>17</v>
      </c>
      <c r="AY3" s="15"/>
      <c r="AZ3" s="15"/>
      <c r="BA3" s="15"/>
    </row>
    <row r="4" spans="1:53" ht="27.7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G4" s="1" t="s">
        <v>0</v>
      </c>
      <c r="H4" s="1" t="s">
        <v>1</v>
      </c>
      <c r="I4" s="1" t="s">
        <v>2</v>
      </c>
      <c r="J4" s="1" t="s">
        <v>3</v>
      </c>
      <c r="K4" s="2" t="s">
        <v>4</v>
      </c>
      <c r="M4" s="1" t="s">
        <v>0</v>
      </c>
      <c r="N4" s="1" t="s">
        <v>1</v>
      </c>
      <c r="O4" s="1" t="s">
        <v>2</v>
      </c>
      <c r="P4" s="1" t="s">
        <v>3</v>
      </c>
      <c r="Q4" s="2" t="s">
        <v>4</v>
      </c>
      <c r="S4" s="1" t="s">
        <v>0</v>
      </c>
      <c r="T4" s="1" t="s">
        <v>1</v>
      </c>
      <c r="U4" s="1" t="s">
        <v>2</v>
      </c>
      <c r="V4" s="1" t="s">
        <v>3</v>
      </c>
      <c r="W4" s="2" t="s">
        <v>4</v>
      </c>
      <c r="Y4" s="1" t="s">
        <v>0</v>
      </c>
      <c r="Z4" s="1" t="s">
        <v>1</v>
      </c>
      <c r="AA4" s="1" t="s">
        <v>2</v>
      </c>
      <c r="AB4" s="1" t="s">
        <v>3</v>
      </c>
      <c r="AC4" s="2" t="s">
        <v>4</v>
      </c>
      <c r="AE4" s="1" t="s">
        <v>0</v>
      </c>
      <c r="AF4" s="1" t="s">
        <v>1</v>
      </c>
      <c r="AG4" s="1" t="s">
        <v>2</v>
      </c>
      <c r="AH4" s="1" t="s">
        <v>3</v>
      </c>
      <c r="AI4" s="2" t="s">
        <v>4</v>
      </c>
      <c r="AK4" s="1" t="s">
        <v>0</v>
      </c>
      <c r="AL4" s="1" t="s">
        <v>1</v>
      </c>
      <c r="AM4" s="1" t="s">
        <v>2</v>
      </c>
      <c r="AN4" s="1" t="s">
        <v>3</v>
      </c>
      <c r="AO4" s="2" t="s">
        <v>4</v>
      </c>
      <c r="AQ4" s="1" t="s">
        <v>0</v>
      </c>
      <c r="AR4" s="1" t="s">
        <v>1</v>
      </c>
      <c r="AS4" s="1" t="s">
        <v>2</v>
      </c>
      <c r="AT4" s="1" t="s">
        <v>3</v>
      </c>
      <c r="AU4" s="2" t="s">
        <v>4</v>
      </c>
      <c r="AW4" s="1" t="s">
        <v>0</v>
      </c>
      <c r="AX4" s="1" t="s">
        <v>1</v>
      </c>
      <c r="AY4" s="1" t="s">
        <v>2</v>
      </c>
      <c r="AZ4" s="1" t="s">
        <v>3</v>
      </c>
      <c r="BA4" s="2" t="s">
        <v>4</v>
      </c>
    </row>
    <row r="5" spans="1:52" ht="13.5">
      <c r="A5" s="1">
        <v>2005</v>
      </c>
      <c r="B5" s="3">
        <f>'[1]NPC'!H10</f>
        <v>5128</v>
      </c>
      <c r="C5" s="3">
        <f>'[1]SPPC'!G9</f>
        <v>1715</v>
      </c>
      <c r="D5" s="3">
        <f>SUM(B5:C5)</f>
        <v>6843</v>
      </c>
      <c r="G5" s="1">
        <v>2005</v>
      </c>
      <c r="H5" s="3">
        <v>0</v>
      </c>
      <c r="I5" s="3">
        <f>'[1]SPPC'!M8</f>
        <v>0</v>
      </c>
      <c r="J5" s="3">
        <f>SUM(H5:I5)</f>
        <v>0</v>
      </c>
      <c r="M5" s="1">
        <v>2005</v>
      </c>
      <c r="N5" s="3">
        <v>0</v>
      </c>
      <c r="O5" s="3">
        <f>'[1]SPPC'!S8</f>
        <v>0</v>
      </c>
      <c r="P5" s="3">
        <f>SUM(N5:O5)</f>
        <v>0</v>
      </c>
      <c r="S5" s="1">
        <v>2005</v>
      </c>
      <c r="T5" s="3">
        <v>0</v>
      </c>
      <c r="U5" s="3">
        <f>'[1]SPPC'!Y8</f>
        <v>0</v>
      </c>
      <c r="V5" s="3">
        <f>SUM(T5:U5)</f>
        <v>0</v>
      </c>
      <c r="Y5" s="1">
        <v>2005</v>
      </c>
      <c r="Z5" s="3">
        <v>0</v>
      </c>
      <c r="AA5" s="3">
        <f>'[1]SPPC'!AE8</f>
        <v>0</v>
      </c>
      <c r="AB5" s="3">
        <f>SUM(Z5:AA5)</f>
        <v>0</v>
      </c>
      <c r="AE5" s="1">
        <v>2005</v>
      </c>
      <c r="AF5" s="3">
        <v>0</v>
      </c>
      <c r="AG5" s="3">
        <f>'[1]SPPC'!AK8</f>
        <v>0</v>
      </c>
      <c r="AH5" s="3">
        <f>SUM(AF5:AG5)</f>
        <v>0</v>
      </c>
      <c r="AK5" s="1">
        <v>2005</v>
      </c>
      <c r="AL5" s="3">
        <v>0</v>
      </c>
      <c r="AM5" s="3">
        <f>'[1]SPPC'!AQ8</f>
        <v>0</v>
      </c>
      <c r="AN5" s="3">
        <f>SUM(AL5:AM5)</f>
        <v>0</v>
      </c>
      <c r="AQ5" s="1">
        <v>2005</v>
      </c>
      <c r="AR5" s="3">
        <f>'[1]NPC'!B10</f>
        <v>5563</v>
      </c>
      <c r="AS5" s="3">
        <f>'[1]SPPC'!B9</f>
        <v>1740</v>
      </c>
      <c r="AT5" s="3">
        <f>SUM(AR5:AS5)</f>
        <v>7303</v>
      </c>
      <c r="AW5" s="1">
        <v>2005</v>
      </c>
      <c r="AX5" s="3">
        <f>'[1]NPC'!C10</f>
        <v>5234</v>
      </c>
      <c r="AY5" s="3">
        <f>'[1]SPPC'!C9</f>
        <v>1694</v>
      </c>
      <c r="AZ5" s="3">
        <f>SUM(AX5:AY5)</f>
        <v>6928</v>
      </c>
    </row>
    <row r="6" spans="1:52" ht="13.5">
      <c r="A6" s="1">
        <f>A5+1</f>
        <v>2006</v>
      </c>
      <c r="B6" s="3">
        <f>'[1]NPC'!H11</f>
        <v>5298</v>
      </c>
      <c r="C6" s="3">
        <f>'[1]SPPC'!G10</f>
        <v>1617</v>
      </c>
      <c r="D6" s="3">
        <f aca="true" t="shared" si="0" ref="D6:D20">SUM(B6:C6)</f>
        <v>6915</v>
      </c>
      <c r="G6" s="1">
        <f>G5+1</f>
        <v>2006</v>
      </c>
      <c r="H6" s="3">
        <f>'[1]NPC'!I11</f>
        <v>5399</v>
      </c>
      <c r="I6" s="3">
        <f>'[1]SPPC'!H10</f>
        <v>1619</v>
      </c>
      <c r="J6" s="3">
        <f aca="true" t="shared" si="1" ref="J6:J20">SUM(H6:I6)</f>
        <v>7018</v>
      </c>
      <c r="M6" s="1">
        <f>M5+1</f>
        <v>2006</v>
      </c>
      <c r="N6" s="3">
        <v>0</v>
      </c>
      <c r="O6" s="3">
        <f>'[1]SPPC'!S9</f>
        <v>0</v>
      </c>
      <c r="P6" s="3">
        <f aca="true" t="shared" si="2" ref="P6:P20">SUM(N6:O6)</f>
        <v>0</v>
      </c>
      <c r="S6" s="1">
        <f>S5+1</f>
        <v>2006</v>
      </c>
      <c r="T6" s="3">
        <v>0</v>
      </c>
      <c r="U6" s="3">
        <f>'[1]SPPC'!Y9</f>
        <v>0</v>
      </c>
      <c r="V6" s="3">
        <f aca="true" t="shared" si="3" ref="V6:V20">SUM(T6:U6)</f>
        <v>0</v>
      </c>
      <c r="Y6" s="1">
        <f>Y5+1</f>
        <v>2006</v>
      </c>
      <c r="Z6" s="3">
        <v>0</v>
      </c>
      <c r="AA6" s="3">
        <f>'[1]SPPC'!AE9</f>
        <v>0</v>
      </c>
      <c r="AB6" s="3">
        <f aca="true" t="shared" si="4" ref="AB6:AB20">SUM(Z6:AA6)</f>
        <v>0</v>
      </c>
      <c r="AE6" s="1">
        <f>AE5+1</f>
        <v>2006</v>
      </c>
      <c r="AF6" s="3">
        <v>0</v>
      </c>
      <c r="AG6" s="3">
        <f>'[1]SPPC'!AK9</f>
        <v>0</v>
      </c>
      <c r="AH6" s="3">
        <f aca="true" t="shared" si="5" ref="AH6:AH20">SUM(AF6:AG6)</f>
        <v>0</v>
      </c>
      <c r="AK6" s="1">
        <f>AK5+1</f>
        <v>2006</v>
      </c>
      <c r="AL6" s="3">
        <v>0</v>
      </c>
      <c r="AM6" s="3">
        <f>'[1]SPPC'!AQ9</f>
        <v>0</v>
      </c>
      <c r="AN6" s="3">
        <f aca="true" t="shared" si="6" ref="AN6:AN20">SUM(AL6:AM6)</f>
        <v>0</v>
      </c>
      <c r="AQ6" s="1">
        <f>AQ5+1</f>
        <v>2006</v>
      </c>
      <c r="AR6" s="3">
        <f>'[1]NPC'!B11</f>
        <v>5623</v>
      </c>
      <c r="AS6" s="3">
        <f>'[1]SPPC'!B10</f>
        <v>1701</v>
      </c>
      <c r="AT6" s="3">
        <f>SUM(AR6:AS6)</f>
        <v>7324</v>
      </c>
      <c r="AW6" s="1">
        <f>AW5+1</f>
        <v>2006</v>
      </c>
      <c r="AX6" s="3">
        <f>'[1]NPC'!C11</f>
        <v>5568</v>
      </c>
      <c r="AY6" s="3">
        <f>'[1]SPPC'!C10</f>
        <v>1657</v>
      </c>
      <c r="AZ6" s="3">
        <f>SUM(AX6:AY6)</f>
        <v>7225</v>
      </c>
    </row>
    <row r="7" spans="1:52" ht="13.5">
      <c r="A7" s="1">
        <f aca="true" t="shared" si="7" ref="A7:A20">A6+1</f>
        <v>2007</v>
      </c>
      <c r="B7" s="3">
        <f>'[1]NPC'!H12</f>
        <v>5487</v>
      </c>
      <c r="C7" s="3">
        <f>'[1]SPPC'!G11</f>
        <v>1699</v>
      </c>
      <c r="D7" s="3">
        <f t="shared" si="0"/>
        <v>7186</v>
      </c>
      <c r="G7" s="1">
        <f aca="true" t="shared" si="8" ref="G7:G20">G6+1</f>
        <v>2007</v>
      </c>
      <c r="H7" s="3">
        <f>'[1]NPC'!I12</f>
        <v>5619</v>
      </c>
      <c r="I7" s="3">
        <f>'[1]SPPC'!H11</f>
        <v>1632</v>
      </c>
      <c r="J7" s="3">
        <f t="shared" si="1"/>
        <v>7251</v>
      </c>
      <c r="M7" s="1">
        <f aca="true" t="shared" si="9" ref="M7:M20">M6+1</f>
        <v>2007</v>
      </c>
      <c r="N7" s="3">
        <f>'[1]NPC'!J12</f>
        <v>5751</v>
      </c>
      <c r="O7" s="3">
        <f>'[1]SPPC'!I11</f>
        <v>1666</v>
      </c>
      <c r="P7" s="3">
        <f t="shared" si="2"/>
        <v>7417</v>
      </c>
      <c r="S7" s="1">
        <f aca="true" t="shared" si="10" ref="S7:S20">S6+1</f>
        <v>2007</v>
      </c>
      <c r="T7" s="3">
        <v>0</v>
      </c>
      <c r="U7" s="3">
        <f>'[1]SPPC'!Y10</f>
        <v>0</v>
      </c>
      <c r="V7" s="3">
        <f t="shared" si="3"/>
        <v>0</v>
      </c>
      <c r="Y7" s="1">
        <f aca="true" t="shared" si="11" ref="Y7:Y20">Y6+1</f>
        <v>2007</v>
      </c>
      <c r="Z7" s="3">
        <v>0</v>
      </c>
      <c r="AA7" s="3">
        <f>'[1]SPPC'!AE10</f>
        <v>0</v>
      </c>
      <c r="AB7" s="3">
        <f t="shared" si="4"/>
        <v>0</v>
      </c>
      <c r="AE7" s="1">
        <f aca="true" t="shared" si="12" ref="AE7:AE20">AE6+1</f>
        <v>2007</v>
      </c>
      <c r="AF7" s="3">
        <v>0</v>
      </c>
      <c r="AG7" s="3">
        <f>'[1]SPPC'!AK10</f>
        <v>0</v>
      </c>
      <c r="AH7" s="3">
        <f t="shared" si="5"/>
        <v>0</v>
      </c>
      <c r="AK7" s="1">
        <f aca="true" t="shared" si="13" ref="AK7:AK20">AK6+1</f>
        <v>2007</v>
      </c>
      <c r="AL7" s="3">
        <v>0</v>
      </c>
      <c r="AM7" s="3">
        <f>'[1]SPPC'!AQ10</f>
        <v>0</v>
      </c>
      <c r="AN7" s="3">
        <f t="shared" si="6"/>
        <v>0</v>
      </c>
      <c r="AQ7" s="1">
        <f aca="true" t="shared" si="14" ref="AQ7:AQ20">AQ6+1</f>
        <v>2007</v>
      </c>
      <c r="AR7" s="3">
        <f>'[1]NPC'!B12</f>
        <v>5866</v>
      </c>
      <c r="AS7" s="3">
        <f>'[1]SPPC'!B11</f>
        <v>1743</v>
      </c>
      <c r="AT7" s="3">
        <f>SUM(AR7:AS7)</f>
        <v>7609</v>
      </c>
      <c r="AW7" s="1">
        <f aca="true" t="shared" si="15" ref="AW7:AW20">AW6+1</f>
        <v>2007</v>
      </c>
      <c r="AX7" s="3">
        <f>'[1]NPC'!C12</f>
        <v>5657</v>
      </c>
      <c r="AY7" s="3">
        <f>'[1]SPPC'!C11</f>
        <v>1677</v>
      </c>
      <c r="AZ7" s="3">
        <f>SUM(AX7:AY7)</f>
        <v>7334</v>
      </c>
    </row>
    <row r="8" spans="1:52" ht="13.5">
      <c r="A8" s="1">
        <f t="shared" si="7"/>
        <v>2008</v>
      </c>
      <c r="B8" s="3">
        <f>'[1]NPC'!H13</f>
        <v>5685</v>
      </c>
      <c r="C8" s="3">
        <f>'[1]SPPC'!G12</f>
        <v>1721</v>
      </c>
      <c r="D8" s="3">
        <f t="shared" si="0"/>
        <v>7406</v>
      </c>
      <c r="G8" s="1">
        <f t="shared" si="8"/>
        <v>2008</v>
      </c>
      <c r="H8" s="3">
        <f>'[1]NPC'!I13</f>
        <v>5862</v>
      </c>
      <c r="I8" s="3">
        <f>'[1]SPPC'!H12</f>
        <v>1688</v>
      </c>
      <c r="J8" s="3">
        <f t="shared" si="1"/>
        <v>7550</v>
      </c>
      <c r="M8" s="1">
        <f t="shared" si="9"/>
        <v>2008</v>
      </c>
      <c r="N8" s="3">
        <f>'[1]NPC'!J13</f>
        <v>5965</v>
      </c>
      <c r="O8" s="3">
        <f>'[1]SPPC'!I12</f>
        <v>1641</v>
      </c>
      <c r="P8" s="3">
        <f t="shared" si="2"/>
        <v>7606</v>
      </c>
      <c r="S8" s="1">
        <f t="shared" si="10"/>
        <v>2008</v>
      </c>
      <c r="T8" s="3">
        <f>'[1]NPC'!L13</f>
        <v>5959</v>
      </c>
      <c r="U8" s="3">
        <f>'[1]SPPC'!K12</f>
        <v>1642</v>
      </c>
      <c r="V8" s="3">
        <f t="shared" si="3"/>
        <v>7601</v>
      </c>
      <c r="Y8" s="1">
        <f t="shared" si="11"/>
        <v>2008</v>
      </c>
      <c r="Z8" s="3">
        <v>0</v>
      </c>
      <c r="AA8" s="3">
        <f>'[1]SPPC'!AE11</f>
        <v>0</v>
      </c>
      <c r="AB8" s="3">
        <f t="shared" si="4"/>
        <v>0</v>
      </c>
      <c r="AE8" s="1">
        <f t="shared" si="12"/>
        <v>2008</v>
      </c>
      <c r="AF8" s="3">
        <v>0</v>
      </c>
      <c r="AG8" s="3">
        <f>'[1]SPPC'!AK11</f>
        <v>0</v>
      </c>
      <c r="AH8" s="3">
        <f t="shared" si="5"/>
        <v>0</v>
      </c>
      <c r="AK8" s="1">
        <f t="shared" si="13"/>
        <v>2008</v>
      </c>
      <c r="AL8" s="3">
        <v>0</v>
      </c>
      <c r="AM8" s="3">
        <f>'[1]SPPC'!AQ11</f>
        <v>0</v>
      </c>
      <c r="AN8" s="3">
        <f t="shared" si="6"/>
        <v>0</v>
      </c>
      <c r="AQ8" s="1">
        <f t="shared" si="14"/>
        <v>2008</v>
      </c>
      <c r="AR8" s="3">
        <f>'[1]NPC'!B13</f>
        <v>5504</v>
      </c>
      <c r="AS8" s="3">
        <f>'[1]SPPC'!B12</f>
        <v>1648</v>
      </c>
      <c r="AT8" s="3">
        <f>SUM(AR8:AS8)</f>
        <v>7152</v>
      </c>
      <c r="AW8" s="1">
        <f t="shared" si="15"/>
        <v>2008</v>
      </c>
      <c r="AX8" s="3">
        <f>'[1]NPC'!C13</f>
        <v>5724</v>
      </c>
      <c r="AY8" s="3">
        <f>'[1]SPPC'!C12</f>
        <v>1674</v>
      </c>
      <c r="AZ8" s="3">
        <f>SUM(AX8:AY8)</f>
        <v>7398</v>
      </c>
    </row>
    <row r="9" spans="1:52" ht="13.5">
      <c r="A9" s="1">
        <f t="shared" si="7"/>
        <v>2009</v>
      </c>
      <c r="B9" s="3">
        <f>'[1]NPC'!H14</f>
        <v>5873</v>
      </c>
      <c r="C9" s="3">
        <f>'[1]SPPC'!G13</f>
        <v>1762</v>
      </c>
      <c r="D9" s="3">
        <f t="shared" si="0"/>
        <v>7635</v>
      </c>
      <c r="G9" s="1">
        <f t="shared" si="8"/>
        <v>2009</v>
      </c>
      <c r="H9" s="3">
        <f>'[1]NPC'!I14</f>
        <v>6117</v>
      </c>
      <c r="I9" s="3">
        <f>'[1]SPPC'!H13</f>
        <v>1739</v>
      </c>
      <c r="J9" s="3">
        <f t="shared" si="1"/>
        <v>7856</v>
      </c>
      <c r="M9" s="1">
        <f t="shared" si="9"/>
        <v>2009</v>
      </c>
      <c r="N9" s="3">
        <f>'[1]NPC'!J14</f>
        <v>6212</v>
      </c>
      <c r="O9" s="3">
        <f>'[1]SPPC'!I13</f>
        <v>1685</v>
      </c>
      <c r="P9" s="3">
        <f t="shared" si="2"/>
        <v>7897</v>
      </c>
      <c r="S9" s="1">
        <f t="shared" si="10"/>
        <v>2009</v>
      </c>
      <c r="T9" s="3">
        <f>'[1]NPC'!L14</f>
        <v>6199</v>
      </c>
      <c r="U9" s="3">
        <f>'[1]SPPC'!K13</f>
        <v>1725</v>
      </c>
      <c r="V9" s="3">
        <f t="shared" si="3"/>
        <v>7924</v>
      </c>
      <c r="Y9" s="1">
        <f t="shared" si="11"/>
        <v>2009</v>
      </c>
      <c r="Z9" s="3">
        <f>'[1]NPC'!P14</f>
        <v>5803</v>
      </c>
      <c r="AA9" s="3">
        <f>'[1]SPPC'!O13</f>
        <v>1620</v>
      </c>
      <c r="AB9" s="3">
        <f t="shared" si="4"/>
        <v>7423</v>
      </c>
      <c r="AE9" s="1">
        <f t="shared" si="12"/>
        <v>2009</v>
      </c>
      <c r="AF9" s="3">
        <v>0</v>
      </c>
      <c r="AG9" s="3">
        <f>'[1]SPPC'!AK12</f>
        <v>0</v>
      </c>
      <c r="AH9" s="3">
        <f t="shared" si="5"/>
        <v>0</v>
      </c>
      <c r="AK9" s="1">
        <f t="shared" si="13"/>
        <v>2009</v>
      </c>
      <c r="AL9" s="3">
        <v>0</v>
      </c>
      <c r="AM9" s="3">
        <f>'[1]SPPC'!AQ12</f>
        <v>0</v>
      </c>
      <c r="AN9" s="3">
        <f t="shared" si="6"/>
        <v>0</v>
      </c>
      <c r="AQ9" s="1">
        <f t="shared" si="14"/>
        <v>2009</v>
      </c>
      <c r="AR9" s="3">
        <f>'[1]NPC'!B14</f>
        <v>5586</v>
      </c>
      <c r="AS9" s="3">
        <f>'[1]SPPC'!B13</f>
        <v>1554</v>
      </c>
      <c r="AT9" s="3">
        <f>SUM(AR9:AS9)</f>
        <v>7140</v>
      </c>
      <c r="AW9" s="1">
        <f t="shared" si="15"/>
        <v>2009</v>
      </c>
      <c r="AX9" s="3">
        <f>'[1]NPC'!C14</f>
        <v>5485</v>
      </c>
      <c r="AY9" s="3">
        <f>'[1]SPPC'!C13</f>
        <v>1566</v>
      </c>
      <c r="AZ9" s="3">
        <f>SUM(AX9:AY9)</f>
        <v>7051</v>
      </c>
    </row>
    <row r="10" spans="1:52" ht="13.5">
      <c r="A10" s="1">
        <f t="shared" si="7"/>
        <v>2010</v>
      </c>
      <c r="B10" s="3">
        <f>'[1]NPC'!H15</f>
        <v>6026</v>
      </c>
      <c r="C10" s="3">
        <f>'[1]SPPC'!G14</f>
        <v>1800</v>
      </c>
      <c r="D10" s="3">
        <f t="shared" si="0"/>
        <v>7826</v>
      </c>
      <c r="G10" s="1">
        <f t="shared" si="8"/>
        <v>2010</v>
      </c>
      <c r="H10" s="3">
        <f>'[1]NPC'!I15</f>
        <v>6335</v>
      </c>
      <c r="I10" s="3">
        <f>'[1]SPPC'!H14</f>
        <v>1753</v>
      </c>
      <c r="J10" s="3">
        <f t="shared" si="1"/>
        <v>8088</v>
      </c>
      <c r="M10" s="1">
        <f t="shared" si="9"/>
        <v>2010</v>
      </c>
      <c r="N10" s="3">
        <f>'[1]NPC'!J15</f>
        <v>6441</v>
      </c>
      <c r="O10" s="3">
        <f>'[1]SPPC'!I14</f>
        <v>1712</v>
      </c>
      <c r="P10" s="3">
        <f t="shared" si="2"/>
        <v>8153</v>
      </c>
      <c r="S10" s="1">
        <f t="shared" si="10"/>
        <v>2010</v>
      </c>
      <c r="T10" s="3">
        <f>'[1]NPC'!L15</f>
        <v>6435</v>
      </c>
      <c r="U10" s="3">
        <f>'[1]SPPC'!K14</f>
        <v>1777</v>
      </c>
      <c r="V10" s="3">
        <f t="shared" si="3"/>
        <v>8212</v>
      </c>
      <c r="Y10" s="1">
        <f t="shared" si="11"/>
        <v>2010</v>
      </c>
      <c r="Z10" s="3">
        <f>'[1]NPC'!P15</f>
        <v>5843</v>
      </c>
      <c r="AA10" s="3">
        <f>'[1]SPPC'!O14</f>
        <v>1629</v>
      </c>
      <c r="AB10" s="3">
        <f t="shared" si="4"/>
        <v>7472</v>
      </c>
      <c r="AE10" s="1">
        <f t="shared" si="12"/>
        <v>2010</v>
      </c>
      <c r="AF10" s="3">
        <f>'[1]NPC'!R15</f>
        <v>5655</v>
      </c>
      <c r="AG10" s="3">
        <f>'[1]SPPC'!P14</f>
        <v>1572</v>
      </c>
      <c r="AH10" s="3">
        <f t="shared" si="5"/>
        <v>7227</v>
      </c>
      <c r="AK10" s="1">
        <f t="shared" si="13"/>
        <v>2010</v>
      </c>
      <c r="AL10" s="3">
        <f>'[1]NPC'!T15</f>
        <v>5565</v>
      </c>
      <c r="AM10" s="3">
        <f>'[1]SPPC'!R14</f>
        <v>1578</v>
      </c>
      <c r="AN10" s="3">
        <f t="shared" si="6"/>
        <v>7143</v>
      </c>
      <c r="AQ10" s="1">
        <f t="shared" si="14"/>
        <v>2010</v>
      </c>
      <c r="AR10" s="3">
        <f>'[1]NPC'!B15</f>
        <v>5604</v>
      </c>
      <c r="AS10" s="3">
        <f>'[1]SPPC'!B14</f>
        <v>1616</v>
      </c>
      <c r="AT10" s="3">
        <f>SUM(AR10:AS10)</f>
        <v>7220</v>
      </c>
      <c r="AW10" s="1">
        <f t="shared" si="15"/>
        <v>2010</v>
      </c>
      <c r="AX10" s="3">
        <f>'[1]NPC'!C15</f>
        <v>5515</v>
      </c>
      <c r="AY10" s="3">
        <f>'[1]SPPC'!C14</f>
        <v>1618</v>
      </c>
      <c r="AZ10" s="3">
        <f>SUM(AX10:AY10)</f>
        <v>7133</v>
      </c>
    </row>
    <row r="11" spans="1:52" ht="13.5">
      <c r="A11" s="1">
        <f t="shared" si="7"/>
        <v>2011</v>
      </c>
      <c r="B11" s="3">
        <f>'[1]NPC'!H16</f>
        <v>6177</v>
      </c>
      <c r="C11" s="3">
        <f>'[1]SPPC'!G15</f>
        <v>1841</v>
      </c>
      <c r="D11" s="3">
        <f t="shared" si="0"/>
        <v>8018</v>
      </c>
      <c r="G11" s="1">
        <f t="shared" si="8"/>
        <v>2011</v>
      </c>
      <c r="H11" s="3">
        <f>'[1]NPC'!I16</f>
        <v>6498</v>
      </c>
      <c r="I11" s="3">
        <f>'[1]SPPC'!H15</f>
        <v>1777</v>
      </c>
      <c r="J11" s="3">
        <f t="shared" si="1"/>
        <v>8275</v>
      </c>
      <c r="M11" s="1">
        <f t="shared" si="9"/>
        <v>2011</v>
      </c>
      <c r="N11" s="3">
        <f>'[1]NPC'!J16</f>
        <v>6613</v>
      </c>
      <c r="O11" s="3">
        <f>'[1]SPPC'!I15</f>
        <v>1731</v>
      </c>
      <c r="P11" s="3">
        <f t="shared" si="2"/>
        <v>8344</v>
      </c>
      <c r="S11" s="1">
        <f t="shared" si="10"/>
        <v>2011</v>
      </c>
      <c r="T11" s="3">
        <f>'[1]NPC'!L16</f>
        <v>6652</v>
      </c>
      <c r="U11" s="3">
        <f>'[1]SPPC'!K15</f>
        <v>1806</v>
      </c>
      <c r="V11" s="3">
        <f t="shared" si="3"/>
        <v>8458</v>
      </c>
      <c r="Y11" s="1">
        <f t="shared" si="11"/>
        <v>2011</v>
      </c>
      <c r="Z11" s="3">
        <f>'[1]NPC'!P16</f>
        <v>5903</v>
      </c>
      <c r="AA11" s="3">
        <f>'[1]SPPC'!O15</f>
        <v>1653</v>
      </c>
      <c r="AB11" s="3">
        <f t="shared" si="4"/>
        <v>7556</v>
      </c>
      <c r="AE11" s="1">
        <f t="shared" si="12"/>
        <v>2011</v>
      </c>
      <c r="AF11" s="3">
        <f>'[1]NPC'!R16</f>
        <v>5647</v>
      </c>
      <c r="AG11" s="3">
        <f>'[1]SPPC'!P15</f>
        <v>1563</v>
      </c>
      <c r="AH11" s="3">
        <f t="shared" si="5"/>
        <v>7210</v>
      </c>
      <c r="AK11" s="1">
        <f t="shared" si="13"/>
        <v>2011</v>
      </c>
      <c r="AL11" s="3">
        <f>'[1]NPC'!T16</f>
        <v>5503</v>
      </c>
      <c r="AM11" s="3">
        <f>'[1]SPPC'!R15</f>
        <v>1575</v>
      </c>
      <c r="AN11" s="3">
        <f t="shared" si="6"/>
        <v>7078</v>
      </c>
      <c r="AQ11" s="1">
        <f t="shared" si="14"/>
        <v>2011</v>
      </c>
      <c r="AR11" s="3"/>
      <c r="AS11" s="3"/>
      <c r="AT11" s="3"/>
      <c r="AW11" s="1">
        <f t="shared" si="15"/>
        <v>2011</v>
      </c>
      <c r="AX11" s="3"/>
      <c r="AY11" s="3"/>
      <c r="AZ11" s="3"/>
    </row>
    <row r="12" spans="1:52" ht="13.5">
      <c r="A12" s="1">
        <f t="shared" si="7"/>
        <v>2012</v>
      </c>
      <c r="B12" s="3">
        <f>'[1]NPC'!H17</f>
        <v>6332</v>
      </c>
      <c r="C12" s="3">
        <f>'[1]SPPC'!G16</f>
        <v>1881</v>
      </c>
      <c r="D12" s="3">
        <f t="shared" si="0"/>
        <v>8213</v>
      </c>
      <c r="G12" s="1">
        <f t="shared" si="8"/>
        <v>2012</v>
      </c>
      <c r="H12" s="3">
        <f>'[1]NPC'!I17</f>
        <v>6705</v>
      </c>
      <c r="I12" s="3">
        <f>'[1]SPPC'!H16</f>
        <v>1821</v>
      </c>
      <c r="J12" s="3">
        <f t="shared" si="1"/>
        <v>8526</v>
      </c>
      <c r="M12" s="1">
        <f t="shared" si="9"/>
        <v>2012</v>
      </c>
      <c r="N12" s="3">
        <f>'[1]NPC'!J17</f>
        <v>6820</v>
      </c>
      <c r="O12" s="3">
        <f>'[1]SPPC'!I16</f>
        <v>1760</v>
      </c>
      <c r="P12" s="3">
        <f t="shared" si="2"/>
        <v>8580</v>
      </c>
      <c r="S12" s="1">
        <f t="shared" si="10"/>
        <v>2012</v>
      </c>
      <c r="T12" s="3">
        <f>'[1]NPC'!L17</f>
        <v>6840</v>
      </c>
      <c r="U12" s="3">
        <f>'[1]SPPC'!K16</f>
        <v>1839</v>
      </c>
      <c r="V12" s="3">
        <f t="shared" si="3"/>
        <v>8679</v>
      </c>
      <c r="Y12" s="1">
        <f t="shared" si="11"/>
        <v>2012</v>
      </c>
      <c r="Z12" s="3">
        <f>'[1]NPC'!P17</f>
        <v>6073</v>
      </c>
      <c r="AA12" s="3">
        <f>'[1]SPPC'!O16</f>
        <v>1670</v>
      </c>
      <c r="AB12" s="3">
        <f t="shared" si="4"/>
        <v>7743</v>
      </c>
      <c r="AE12" s="1">
        <f t="shared" si="12"/>
        <v>2012</v>
      </c>
      <c r="AF12" s="3">
        <f>'[1]NPC'!R17</f>
        <v>5692</v>
      </c>
      <c r="AG12" s="3">
        <f>'[1]SPPC'!P16</f>
        <v>1584</v>
      </c>
      <c r="AH12" s="3">
        <f t="shared" si="5"/>
        <v>7276</v>
      </c>
      <c r="AK12" s="1">
        <f t="shared" si="13"/>
        <v>2012</v>
      </c>
      <c r="AL12" s="3">
        <f>'[1]NPC'!T17</f>
        <v>5466</v>
      </c>
      <c r="AM12" s="3">
        <f>'[1]SPPC'!R16</f>
        <v>1592</v>
      </c>
      <c r="AN12" s="3">
        <f t="shared" si="6"/>
        <v>7058</v>
      </c>
      <c r="AQ12" s="1">
        <f t="shared" si="14"/>
        <v>2012</v>
      </c>
      <c r="AR12" s="3"/>
      <c r="AS12" s="3"/>
      <c r="AT12" s="3"/>
      <c r="AW12" s="1">
        <f t="shared" si="15"/>
        <v>2012</v>
      </c>
      <c r="AX12" s="3"/>
      <c r="AY12" s="3"/>
      <c r="AZ12" s="3"/>
    </row>
    <row r="13" spans="1:52" ht="13.5">
      <c r="A13" s="1">
        <f t="shared" si="7"/>
        <v>2013</v>
      </c>
      <c r="B13" s="3">
        <f>'[1]NPC'!H18</f>
        <v>6481</v>
      </c>
      <c r="C13" s="3">
        <f>'[1]SPPC'!G17</f>
        <v>1908</v>
      </c>
      <c r="D13" s="3">
        <f t="shared" si="0"/>
        <v>8389</v>
      </c>
      <c r="G13" s="1">
        <f t="shared" si="8"/>
        <v>2013</v>
      </c>
      <c r="H13" s="3">
        <f>'[1]NPC'!I18</f>
        <v>6810</v>
      </c>
      <c r="I13" s="3">
        <f>'[1]SPPC'!H17</f>
        <v>1835</v>
      </c>
      <c r="J13" s="3">
        <f t="shared" si="1"/>
        <v>8645</v>
      </c>
      <c r="M13" s="1">
        <f t="shared" si="9"/>
        <v>2013</v>
      </c>
      <c r="N13" s="3">
        <f>'[1]NPC'!J18</f>
        <v>6902</v>
      </c>
      <c r="O13" s="3">
        <f>'[1]SPPC'!I17</f>
        <v>1782</v>
      </c>
      <c r="P13" s="3">
        <f t="shared" si="2"/>
        <v>8684</v>
      </c>
      <c r="S13" s="1">
        <f t="shared" si="10"/>
        <v>2013</v>
      </c>
      <c r="T13" s="3">
        <f>'[1]NPC'!L18</f>
        <v>7009</v>
      </c>
      <c r="U13" s="3">
        <f>'[1]SPPC'!K17</f>
        <v>1850</v>
      </c>
      <c r="V13" s="3">
        <f t="shared" si="3"/>
        <v>8859</v>
      </c>
      <c r="Y13" s="1">
        <f t="shared" si="11"/>
        <v>2013</v>
      </c>
      <c r="Z13" s="3">
        <f>'[1]NPC'!P18</f>
        <v>6175</v>
      </c>
      <c r="AA13" s="3">
        <f>'[1]SPPC'!O17</f>
        <v>1672</v>
      </c>
      <c r="AB13" s="3">
        <f t="shared" si="4"/>
        <v>7847</v>
      </c>
      <c r="AE13" s="1">
        <f t="shared" si="12"/>
        <v>2013</v>
      </c>
      <c r="AF13" s="3">
        <f>'[1]NPC'!R18</f>
        <v>5773</v>
      </c>
      <c r="AG13" s="3">
        <f>'[1]SPPC'!P17</f>
        <v>1595</v>
      </c>
      <c r="AH13" s="3">
        <f t="shared" si="5"/>
        <v>7368</v>
      </c>
      <c r="AK13" s="1">
        <f t="shared" si="13"/>
        <v>2013</v>
      </c>
      <c r="AL13" s="3">
        <f>'[1]NPC'!T18</f>
        <v>5447</v>
      </c>
      <c r="AM13" s="3">
        <f>'[1]SPPC'!R17</f>
        <v>1595</v>
      </c>
      <c r="AN13" s="3">
        <f t="shared" si="6"/>
        <v>7042</v>
      </c>
      <c r="AQ13" s="1">
        <f t="shared" si="14"/>
        <v>2013</v>
      </c>
      <c r="AR13" s="3"/>
      <c r="AS13" s="3"/>
      <c r="AT13" s="3"/>
      <c r="AW13" s="1">
        <f t="shared" si="15"/>
        <v>2013</v>
      </c>
      <c r="AX13" s="3"/>
      <c r="AY13" s="3"/>
      <c r="AZ13" s="3"/>
    </row>
    <row r="14" spans="1:52" ht="13.5">
      <c r="A14" s="1">
        <f t="shared" si="7"/>
        <v>2014</v>
      </c>
      <c r="B14" s="3">
        <f>'[1]NPC'!H19</f>
        <v>6606</v>
      </c>
      <c r="C14" s="3">
        <f>'[1]SPPC'!G18</f>
        <v>1949</v>
      </c>
      <c r="D14" s="3">
        <f t="shared" si="0"/>
        <v>8555</v>
      </c>
      <c r="G14" s="1">
        <f t="shared" si="8"/>
        <v>2014</v>
      </c>
      <c r="H14" s="3">
        <f>'[1]NPC'!I19</f>
        <v>7000</v>
      </c>
      <c r="I14" s="3">
        <f>'[1]SPPC'!H18</f>
        <v>1858</v>
      </c>
      <c r="J14" s="3">
        <f t="shared" si="1"/>
        <v>8858</v>
      </c>
      <c r="M14" s="1">
        <f t="shared" si="9"/>
        <v>2014</v>
      </c>
      <c r="N14" s="3">
        <f>'[1]NPC'!J19</f>
        <v>7077</v>
      </c>
      <c r="O14" s="3">
        <f>'[1]SPPC'!I18</f>
        <v>1809</v>
      </c>
      <c r="P14" s="3">
        <f t="shared" si="2"/>
        <v>8886</v>
      </c>
      <c r="S14" s="1">
        <f t="shared" si="10"/>
        <v>2014</v>
      </c>
      <c r="T14" s="3">
        <f>'[1]NPC'!L19</f>
        <v>7196</v>
      </c>
      <c r="U14" s="3">
        <f>'[1]SPPC'!K18</f>
        <v>1880</v>
      </c>
      <c r="V14" s="3">
        <f t="shared" si="3"/>
        <v>9076</v>
      </c>
      <c r="Y14" s="1">
        <f t="shared" si="11"/>
        <v>2014</v>
      </c>
      <c r="Z14" s="3">
        <f>'[1]NPC'!P19</f>
        <v>6298</v>
      </c>
      <c r="AA14" s="3">
        <f>'[1]SPPC'!O18</f>
        <v>1689</v>
      </c>
      <c r="AB14" s="3">
        <f t="shared" si="4"/>
        <v>7987</v>
      </c>
      <c r="AE14" s="1">
        <f t="shared" si="12"/>
        <v>2014</v>
      </c>
      <c r="AF14" s="3">
        <f>'[1]NPC'!R19</f>
        <v>5872</v>
      </c>
      <c r="AG14" s="3">
        <f>'[1]SPPC'!P18</f>
        <v>1609</v>
      </c>
      <c r="AH14" s="3">
        <f t="shared" si="5"/>
        <v>7481</v>
      </c>
      <c r="AK14" s="1">
        <f t="shared" si="13"/>
        <v>2014</v>
      </c>
      <c r="AL14" s="3">
        <f>'[1]NPC'!T19</f>
        <v>5500</v>
      </c>
      <c r="AM14" s="3">
        <f>'[1]SPPC'!R18</f>
        <v>1596</v>
      </c>
      <c r="AN14" s="3">
        <f t="shared" si="6"/>
        <v>7096</v>
      </c>
      <c r="AQ14" s="1">
        <f t="shared" si="14"/>
        <v>2014</v>
      </c>
      <c r="AR14" s="3"/>
      <c r="AS14" s="3"/>
      <c r="AT14" s="3"/>
      <c r="AW14" s="1">
        <f t="shared" si="15"/>
        <v>2014</v>
      </c>
      <c r="AX14" s="3"/>
      <c r="AY14" s="3"/>
      <c r="AZ14" s="3"/>
    </row>
    <row r="15" spans="1:52" ht="13.5">
      <c r="A15" s="1">
        <f t="shared" si="7"/>
        <v>2015</v>
      </c>
      <c r="B15" s="3">
        <f>'[1]NPC'!H20</f>
        <v>6737</v>
      </c>
      <c r="C15" s="3">
        <f>'[1]SPPC'!G19</f>
        <v>1997</v>
      </c>
      <c r="D15" s="3">
        <f t="shared" si="0"/>
        <v>8734</v>
      </c>
      <c r="G15" s="1">
        <f t="shared" si="8"/>
        <v>2015</v>
      </c>
      <c r="H15" s="3">
        <f>'[1]NPC'!I20</f>
        <v>7181</v>
      </c>
      <c r="I15" s="3">
        <f>'[1]SPPC'!H19</f>
        <v>1919</v>
      </c>
      <c r="J15" s="3">
        <f t="shared" si="1"/>
        <v>9100</v>
      </c>
      <c r="M15" s="1">
        <f t="shared" si="9"/>
        <v>2015</v>
      </c>
      <c r="N15" s="3">
        <f>'[1]NPC'!J20</f>
        <v>7237</v>
      </c>
      <c r="O15" s="3">
        <f>'[1]SPPC'!I19</f>
        <v>1846</v>
      </c>
      <c r="P15" s="3">
        <f t="shared" si="2"/>
        <v>9083</v>
      </c>
      <c r="S15" s="1">
        <f t="shared" si="10"/>
        <v>2015</v>
      </c>
      <c r="T15" s="3">
        <f>'[1]NPC'!L20</f>
        <v>7382</v>
      </c>
      <c r="U15" s="3">
        <f>'[1]SPPC'!K19</f>
        <v>1885</v>
      </c>
      <c r="V15" s="3">
        <f t="shared" si="3"/>
        <v>9267</v>
      </c>
      <c r="Y15" s="1">
        <f t="shared" si="11"/>
        <v>2015</v>
      </c>
      <c r="Z15" s="3">
        <f>'[1]NPC'!P20</f>
        <v>6441</v>
      </c>
      <c r="AA15" s="3">
        <f>'[1]SPPC'!O19</f>
        <v>1705</v>
      </c>
      <c r="AB15" s="3">
        <f t="shared" si="4"/>
        <v>8146</v>
      </c>
      <c r="AE15" s="1">
        <f t="shared" si="12"/>
        <v>2015</v>
      </c>
      <c r="AF15" s="3">
        <f>'[1]NPC'!R20</f>
        <v>5975</v>
      </c>
      <c r="AG15" s="3">
        <f>'[1]SPPC'!P19</f>
        <v>1623</v>
      </c>
      <c r="AH15" s="3">
        <f t="shared" si="5"/>
        <v>7598</v>
      </c>
      <c r="AK15" s="1">
        <f t="shared" si="13"/>
        <v>2015</v>
      </c>
      <c r="AL15" s="3">
        <f>'[1]NPC'!T20</f>
        <v>5537</v>
      </c>
      <c r="AM15" s="3">
        <f>'[1]SPPC'!R19</f>
        <v>1599</v>
      </c>
      <c r="AN15" s="3">
        <f t="shared" si="6"/>
        <v>7136</v>
      </c>
      <c r="AQ15" s="1">
        <f t="shared" si="14"/>
        <v>2015</v>
      </c>
      <c r="AR15" s="3"/>
      <c r="AS15" s="3"/>
      <c r="AT15" s="3"/>
      <c r="AW15" s="1">
        <f t="shared" si="15"/>
        <v>2015</v>
      </c>
      <c r="AX15" s="3"/>
      <c r="AY15" s="3"/>
      <c r="AZ15" s="3"/>
    </row>
    <row r="16" spans="1:52" ht="13.5">
      <c r="A16" s="1">
        <f t="shared" si="7"/>
        <v>2016</v>
      </c>
      <c r="B16" s="3">
        <f>'[1]NPC'!H21</f>
        <v>6868</v>
      </c>
      <c r="C16" s="3">
        <f>'[1]SPPC'!G20</f>
        <v>2042</v>
      </c>
      <c r="D16" s="3">
        <f t="shared" si="0"/>
        <v>8910</v>
      </c>
      <c r="G16" s="1">
        <f t="shared" si="8"/>
        <v>2016</v>
      </c>
      <c r="H16" s="3">
        <f>'[1]NPC'!I21</f>
        <v>7371</v>
      </c>
      <c r="I16" s="3">
        <f>'[1]SPPC'!H20</f>
        <v>1949</v>
      </c>
      <c r="J16" s="3">
        <f t="shared" si="1"/>
        <v>9320</v>
      </c>
      <c r="M16" s="1">
        <f t="shared" si="9"/>
        <v>2016</v>
      </c>
      <c r="N16" s="3">
        <f>'[1]NPC'!J21</f>
        <v>7391</v>
      </c>
      <c r="O16" s="3">
        <f>'[1]SPPC'!I20</f>
        <v>1875</v>
      </c>
      <c r="P16" s="3">
        <f t="shared" si="2"/>
        <v>9266</v>
      </c>
      <c r="S16" s="1">
        <f t="shared" si="10"/>
        <v>2016</v>
      </c>
      <c r="T16" s="3">
        <f>'[1]NPC'!L21</f>
        <v>7558</v>
      </c>
      <c r="U16" s="3">
        <f>'[1]SPPC'!K20</f>
        <v>1891</v>
      </c>
      <c r="V16" s="3">
        <f t="shared" si="3"/>
        <v>9449</v>
      </c>
      <c r="Y16" s="1">
        <f t="shared" si="11"/>
        <v>2016</v>
      </c>
      <c r="Z16" s="3">
        <f>'[1]NPC'!P21</f>
        <v>6559</v>
      </c>
      <c r="AA16" s="3">
        <f>'[1]SPPC'!O20</f>
        <v>1720</v>
      </c>
      <c r="AB16" s="3">
        <f t="shared" si="4"/>
        <v>8279</v>
      </c>
      <c r="AE16" s="1">
        <f t="shared" si="12"/>
        <v>2016</v>
      </c>
      <c r="AF16" s="3">
        <f>'[1]NPC'!R21</f>
        <v>6068</v>
      </c>
      <c r="AG16" s="3">
        <f>'[1]SPPC'!P20</f>
        <v>1632</v>
      </c>
      <c r="AH16" s="3">
        <f t="shared" si="5"/>
        <v>7700</v>
      </c>
      <c r="AK16" s="1">
        <f t="shared" si="13"/>
        <v>2016</v>
      </c>
      <c r="AL16" s="3">
        <f>'[1]NPC'!T21</f>
        <v>5582</v>
      </c>
      <c r="AM16" s="3">
        <f>'[1]SPPC'!R20</f>
        <v>1609</v>
      </c>
      <c r="AN16" s="3">
        <f t="shared" si="6"/>
        <v>7191</v>
      </c>
      <c r="AQ16" s="1">
        <f t="shared" si="14"/>
        <v>2016</v>
      </c>
      <c r="AR16" s="3"/>
      <c r="AS16" s="3"/>
      <c r="AT16" s="3"/>
      <c r="AW16" s="1">
        <f t="shared" si="15"/>
        <v>2016</v>
      </c>
      <c r="AX16" s="3"/>
      <c r="AY16" s="3"/>
      <c r="AZ16" s="3"/>
    </row>
    <row r="17" spans="1:52" ht="13.5">
      <c r="A17" s="1">
        <f t="shared" si="7"/>
        <v>2017</v>
      </c>
      <c r="B17" s="3">
        <f>'[1]NPC'!H22</f>
        <v>6982</v>
      </c>
      <c r="C17" s="3">
        <f>'[1]SPPC'!G21</f>
        <v>2085</v>
      </c>
      <c r="D17" s="3">
        <f t="shared" si="0"/>
        <v>9067</v>
      </c>
      <c r="G17" s="1">
        <f t="shared" si="8"/>
        <v>2017</v>
      </c>
      <c r="H17" s="3">
        <f>'[1]NPC'!I22</f>
        <v>7530</v>
      </c>
      <c r="I17" s="3">
        <f>'[1]SPPC'!H21</f>
        <v>1961</v>
      </c>
      <c r="J17" s="3">
        <f t="shared" si="1"/>
        <v>9491</v>
      </c>
      <c r="M17" s="1">
        <f t="shared" si="9"/>
        <v>2017</v>
      </c>
      <c r="N17" s="3">
        <f>'[1]NPC'!J22</f>
        <v>7480</v>
      </c>
      <c r="O17" s="3">
        <f>'[1]SPPC'!I21</f>
        <v>1882</v>
      </c>
      <c r="P17" s="3">
        <f t="shared" si="2"/>
        <v>9362</v>
      </c>
      <c r="S17" s="1">
        <f t="shared" si="10"/>
        <v>2017</v>
      </c>
      <c r="T17" s="3">
        <f>'[1]NPC'!L22</f>
        <v>7729</v>
      </c>
      <c r="U17" s="3">
        <f>'[1]SPPC'!K21</f>
        <v>1918</v>
      </c>
      <c r="V17" s="3">
        <f t="shared" si="3"/>
        <v>9647</v>
      </c>
      <c r="Y17" s="1">
        <f t="shared" si="11"/>
        <v>2017</v>
      </c>
      <c r="Z17" s="3">
        <f>'[1]NPC'!P22</f>
        <v>6710</v>
      </c>
      <c r="AA17" s="3">
        <f>'[1]SPPC'!O21</f>
        <v>1761</v>
      </c>
      <c r="AB17" s="3">
        <f t="shared" si="4"/>
        <v>8471</v>
      </c>
      <c r="AE17" s="1">
        <f t="shared" si="12"/>
        <v>2017</v>
      </c>
      <c r="AF17" s="3">
        <f>'[1]NPC'!R22</f>
        <v>6155</v>
      </c>
      <c r="AG17" s="3">
        <f>'[1]SPPC'!P21</f>
        <v>1645</v>
      </c>
      <c r="AH17" s="3">
        <f t="shared" si="5"/>
        <v>7800</v>
      </c>
      <c r="AK17" s="1">
        <f t="shared" si="13"/>
        <v>2017</v>
      </c>
      <c r="AL17" s="3">
        <f>'[1]NPC'!T22</f>
        <v>5625</v>
      </c>
      <c r="AM17" s="3">
        <f>'[1]SPPC'!R21</f>
        <v>1609</v>
      </c>
      <c r="AN17" s="3">
        <f t="shared" si="6"/>
        <v>7234</v>
      </c>
      <c r="AQ17" s="1">
        <f t="shared" si="14"/>
        <v>2017</v>
      </c>
      <c r="AR17" s="3"/>
      <c r="AS17" s="3"/>
      <c r="AT17" s="3"/>
      <c r="AW17" s="1">
        <f t="shared" si="15"/>
        <v>2017</v>
      </c>
      <c r="AX17" s="3"/>
      <c r="AY17" s="3"/>
      <c r="AZ17" s="3"/>
    </row>
    <row r="18" spans="1:52" ht="13.5">
      <c r="A18" s="1">
        <f t="shared" si="7"/>
        <v>2018</v>
      </c>
      <c r="B18" s="3">
        <f>'[1]NPC'!H23</f>
        <v>7086</v>
      </c>
      <c r="C18" s="3">
        <f>'[1]SPPC'!G22</f>
        <v>2126</v>
      </c>
      <c r="D18" s="3">
        <f t="shared" si="0"/>
        <v>9212</v>
      </c>
      <c r="G18" s="1">
        <f t="shared" si="8"/>
        <v>2018</v>
      </c>
      <c r="H18" s="3">
        <f>'[1]NPC'!I23</f>
        <v>7690</v>
      </c>
      <c r="I18" s="3">
        <f>'[1]SPPC'!H22</f>
        <v>2017</v>
      </c>
      <c r="J18" s="3">
        <f t="shared" si="1"/>
        <v>9707</v>
      </c>
      <c r="M18" s="1">
        <f t="shared" si="9"/>
        <v>2018</v>
      </c>
      <c r="N18" s="3">
        <f>'[1]NPC'!J23</f>
        <v>7657</v>
      </c>
      <c r="O18" s="3">
        <f>'[1]SPPC'!I22</f>
        <v>1914</v>
      </c>
      <c r="P18" s="3">
        <f t="shared" si="2"/>
        <v>9571</v>
      </c>
      <c r="S18" s="1">
        <f t="shared" si="10"/>
        <v>2018</v>
      </c>
      <c r="T18" s="3">
        <f>'[1]NPC'!L23</f>
        <v>7892</v>
      </c>
      <c r="U18" s="3">
        <f>'[1]SPPC'!K22</f>
        <v>1955</v>
      </c>
      <c r="V18" s="3">
        <f t="shared" si="3"/>
        <v>9847</v>
      </c>
      <c r="Y18" s="1">
        <f t="shared" si="11"/>
        <v>2018</v>
      </c>
      <c r="Z18" s="3">
        <f>'[1]NPC'!P23</f>
        <v>6899</v>
      </c>
      <c r="AA18" s="3">
        <f>'[1]SPPC'!O22</f>
        <v>1789</v>
      </c>
      <c r="AB18" s="3">
        <f t="shared" si="4"/>
        <v>8688</v>
      </c>
      <c r="AE18" s="1">
        <f t="shared" si="12"/>
        <v>2018</v>
      </c>
      <c r="AF18" s="3">
        <f>'[1]NPC'!R23</f>
        <v>6233</v>
      </c>
      <c r="AG18" s="3">
        <f>'[1]SPPC'!P22</f>
        <v>1682</v>
      </c>
      <c r="AH18" s="3">
        <f t="shared" si="5"/>
        <v>7915</v>
      </c>
      <c r="AK18" s="1">
        <f t="shared" si="13"/>
        <v>2018</v>
      </c>
      <c r="AL18" s="3">
        <f>'[1]NPC'!T23</f>
        <v>5670</v>
      </c>
      <c r="AM18" s="3">
        <f>'[1]SPPC'!R22</f>
        <v>1634</v>
      </c>
      <c r="AN18" s="3">
        <f t="shared" si="6"/>
        <v>7304</v>
      </c>
      <c r="AQ18" s="1">
        <f t="shared" si="14"/>
        <v>2018</v>
      </c>
      <c r="AR18" s="3"/>
      <c r="AS18" s="3"/>
      <c r="AT18" s="3"/>
      <c r="AW18" s="1">
        <f t="shared" si="15"/>
        <v>2018</v>
      </c>
      <c r="AX18" s="3"/>
      <c r="AY18" s="3"/>
      <c r="AZ18" s="3"/>
    </row>
    <row r="19" spans="1:52" ht="13.5">
      <c r="A19" s="1">
        <f t="shared" si="7"/>
        <v>2019</v>
      </c>
      <c r="B19" s="3">
        <f>'[1]NPC'!H24</f>
        <v>7195</v>
      </c>
      <c r="C19" s="3">
        <f>'[1]SPPC'!G23</f>
        <v>2184</v>
      </c>
      <c r="D19" s="3">
        <f t="shared" si="0"/>
        <v>9379</v>
      </c>
      <c r="G19" s="1">
        <f t="shared" si="8"/>
        <v>2019</v>
      </c>
      <c r="H19" s="3">
        <f>'[1]NPC'!I24</f>
        <v>7830</v>
      </c>
      <c r="I19" s="3">
        <f>'[1]SPPC'!H23</f>
        <v>2048</v>
      </c>
      <c r="J19" s="3">
        <f t="shared" si="1"/>
        <v>9878</v>
      </c>
      <c r="M19" s="1">
        <f t="shared" si="9"/>
        <v>2019</v>
      </c>
      <c r="N19" s="3">
        <f>'[1]NPC'!J24</f>
        <v>7782</v>
      </c>
      <c r="O19" s="3">
        <f>'[1]SPPC'!I23</f>
        <v>1939</v>
      </c>
      <c r="P19" s="3">
        <f t="shared" si="2"/>
        <v>9721</v>
      </c>
      <c r="S19" s="1">
        <f t="shared" si="10"/>
        <v>2019</v>
      </c>
      <c r="T19" s="3">
        <f>'[1]NPC'!L24</f>
        <v>8038</v>
      </c>
      <c r="U19" s="3">
        <f>'[1]SPPC'!K23</f>
        <v>1985</v>
      </c>
      <c r="V19" s="3">
        <f t="shared" si="3"/>
        <v>10023</v>
      </c>
      <c r="Y19" s="1">
        <f t="shared" si="11"/>
        <v>2019</v>
      </c>
      <c r="Z19" s="3">
        <f>'[1]NPC'!P24</f>
        <v>7064</v>
      </c>
      <c r="AA19" s="3">
        <f>'[1]SPPC'!O23</f>
        <v>1816</v>
      </c>
      <c r="AB19" s="3">
        <f t="shared" si="4"/>
        <v>8880</v>
      </c>
      <c r="AE19" s="1">
        <f t="shared" si="12"/>
        <v>2019</v>
      </c>
      <c r="AF19" s="3">
        <f>'[1]NPC'!R24</f>
        <v>6310</v>
      </c>
      <c r="AG19" s="3">
        <f>'[1]SPPC'!P23</f>
        <v>1704</v>
      </c>
      <c r="AH19" s="3">
        <f t="shared" si="5"/>
        <v>8014</v>
      </c>
      <c r="AK19" s="1">
        <f t="shared" si="13"/>
        <v>2019</v>
      </c>
      <c r="AL19" s="3">
        <f>'[1]NPC'!T24</f>
        <v>5723</v>
      </c>
      <c r="AM19" s="3">
        <f>'[1]SPPC'!R23</f>
        <v>1651</v>
      </c>
      <c r="AN19" s="3">
        <f t="shared" si="6"/>
        <v>7374</v>
      </c>
      <c r="AQ19" s="1">
        <f t="shared" si="14"/>
        <v>2019</v>
      </c>
      <c r="AR19" s="3"/>
      <c r="AS19" s="3"/>
      <c r="AT19" s="3"/>
      <c r="AW19" s="1">
        <f t="shared" si="15"/>
        <v>2019</v>
      </c>
      <c r="AX19" s="3"/>
      <c r="AY19" s="3"/>
      <c r="AZ19" s="3"/>
    </row>
    <row r="20" spans="1:52" ht="13.5">
      <c r="A20" s="1">
        <f t="shared" si="7"/>
        <v>2020</v>
      </c>
      <c r="B20" s="3">
        <f>'[1]NPC'!H25</f>
        <v>7302</v>
      </c>
      <c r="C20" s="3">
        <f>'[1]SPPC'!G24</f>
        <v>2230</v>
      </c>
      <c r="D20" s="3">
        <f t="shared" si="0"/>
        <v>9532</v>
      </c>
      <c r="G20" s="1">
        <f t="shared" si="8"/>
        <v>2020</v>
      </c>
      <c r="H20" s="3">
        <f>'[1]NPC'!I25</f>
        <v>7984</v>
      </c>
      <c r="I20" s="3">
        <f>'[1]SPPC'!H24</f>
        <v>2093</v>
      </c>
      <c r="J20" s="3">
        <f t="shared" si="1"/>
        <v>10077</v>
      </c>
      <c r="M20" s="1">
        <f t="shared" si="9"/>
        <v>2020</v>
      </c>
      <c r="N20" s="3">
        <f>'[1]NPC'!J25</f>
        <v>7903</v>
      </c>
      <c r="O20" s="3">
        <f>'[1]SPPC'!I24</f>
        <v>1982</v>
      </c>
      <c r="P20" s="3">
        <f t="shared" si="2"/>
        <v>9885</v>
      </c>
      <c r="S20" s="1">
        <f t="shared" si="10"/>
        <v>2020</v>
      </c>
      <c r="T20" s="3">
        <f>'[1]NPC'!L25</f>
        <v>8170</v>
      </c>
      <c r="U20" s="3">
        <f>'[1]SPPC'!K24</f>
        <v>2014</v>
      </c>
      <c r="V20" s="3">
        <f t="shared" si="3"/>
        <v>10184</v>
      </c>
      <c r="Y20" s="1">
        <f t="shared" si="11"/>
        <v>2020</v>
      </c>
      <c r="Z20" s="3">
        <f>'[1]NPC'!P25</f>
        <v>7216</v>
      </c>
      <c r="AA20" s="3">
        <f>'[1]SPPC'!O24</f>
        <v>1842</v>
      </c>
      <c r="AB20" s="3">
        <f t="shared" si="4"/>
        <v>9058</v>
      </c>
      <c r="AE20" s="1">
        <f t="shared" si="12"/>
        <v>2020</v>
      </c>
      <c r="AF20" s="3">
        <f>'[1]NPC'!R25</f>
        <v>6428</v>
      </c>
      <c r="AG20" s="3">
        <f>'[1]SPPC'!P24</f>
        <v>1727</v>
      </c>
      <c r="AH20" s="3">
        <f t="shared" si="5"/>
        <v>8155</v>
      </c>
      <c r="AK20" s="1">
        <f t="shared" si="13"/>
        <v>2020</v>
      </c>
      <c r="AL20" s="3">
        <f>'[1]NPC'!T25</f>
        <v>5782</v>
      </c>
      <c r="AM20" s="3">
        <f>'[1]SPPC'!R24</f>
        <v>1670</v>
      </c>
      <c r="AN20" s="3">
        <f t="shared" si="6"/>
        <v>7452</v>
      </c>
      <c r="AQ20" s="1">
        <f t="shared" si="14"/>
        <v>2020</v>
      </c>
      <c r="AR20" s="3"/>
      <c r="AS20" s="3"/>
      <c r="AT20" s="3"/>
      <c r="AW20" s="1">
        <f t="shared" si="15"/>
        <v>2020</v>
      </c>
      <c r="AX20" s="3"/>
      <c r="AY20" s="3"/>
      <c r="AZ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</sheetData>
  <mergeCells count="9">
    <mergeCell ref="AL3:AO3"/>
    <mergeCell ref="AR3:AU3"/>
    <mergeCell ref="AX3:BA3"/>
    <mergeCell ref="B3:E3"/>
    <mergeCell ref="H3:K3"/>
    <mergeCell ref="N3:Q3"/>
    <mergeCell ref="T3:W3"/>
    <mergeCell ref="Z3:AC3"/>
    <mergeCell ref="AF3:AI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N16">
      <selection activeCell="AK19" sqref="AK19"/>
    </sheetView>
  </sheetViews>
  <sheetFormatPr defaultColWidth="8.8515625" defaultRowHeight="15"/>
  <sheetData>
    <row r="3" spans="1:10" ht="13.5">
      <c r="A3" s="1" t="s">
        <v>0</v>
      </c>
      <c r="B3" s="1">
        <v>2005</v>
      </c>
      <c r="C3" s="1">
        <v>2006</v>
      </c>
      <c r="D3" s="1">
        <v>2007</v>
      </c>
      <c r="E3" s="1">
        <v>2008</v>
      </c>
      <c r="F3" s="1" t="s">
        <v>10</v>
      </c>
      <c r="G3" s="1" t="s">
        <v>11</v>
      </c>
      <c r="H3" s="1">
        <v>2010</v>
      </c>
      <c r="I3" s="1" t="s">
        <v>15</v>
      </c>
      <c r="J3" s="1" t="s">
        <v>16</v>
      </c>
    </row>
    <row r="4" spans="1:10" ht="13.5">
      <c r="A4" s="1">
        <v>2005</v>
      </c>
      <c r="B4" s="3">
        <f>Peak!D5</f>
        <v>6843</v>
      </c>
      <c r="I4" s="3">
        <f>Peak!AT5</f>
        <v>7303</v>
      </c>
      <c r="J4" s="3">
        <f>Peak!AZ5</f>
        <v>6928</v>
      </c>
    </row>
    <row r="5" spans="1:10" ht="13.5">
      <c r="A5" s="1">
        <f>A4+1</f>
        <v>2006</v>
      </c>
      <c r="B5" s="3">
        <f>Peak!D6</f>
        <v>6915</v>
      </c>
      <c r="C5" s="3">
        <f>Peak!J6</f>
        <v>7018</v>
      </c>
      <c r="I5" s="3">
        <f>Peak!AT6</f>
        <v>7324</v>
      </c>
      <c r="J5" s="3">
        <f>Peak!AZ6</f>
        <v>7225</v>
      </c>
    </row>
    <row r="6" spans="1:10" ht="13.5">
      <c r="A6" s="1">
        <f aca="true" t="shared" si="0" ref="A6:A19">A5+1</f>
        <v>2007</v>
      </c>
      <c r="B6" s="3">
        <f>Peak!D7</f>
        <v>7186</v>
      </c>
      <c r="C6" s="3">
        <f>Peak!J7</f>
        <v>7251</v>
      </c>
      <c r="D6" s="3">
        <f>Peak!P7</f>
        <v>7417</v>
      </c>
      <c r="I6" s="3">
        <f>Peak!AT7</f>
        <v>7609</v>
      </c>
      <c r="J6" s="3">
        <f>Peak!AZ7</f>
        <v>7334</v>
      </c>
    </row>
    <row r="7" spans="1:10" ht="13.5">
      <c r="A7" s="1">
        <f t="shared" si="0"/>
        <v>2008</v>
      </c>
      <c r="B7" s="3">
        <f>Peak!D8</f>
        <v>7406</v>
      </c>
      <c r="C7" s="3">
        <f>Peak!J8</f>
        <v>7550</v>
      </c>
      <c r="D7" s="3">
        <f>Peak!P8</f>
        <v>7606</v>
      </c>
      <c r="E7" s="3">
        <f>Peak!V8</f>
        <v>7601</v>
      </c>
      <c r="I7" s="3">
        <f>Peak!AT8</f>
        <v>7152</v>
      </c>
      <c r="J7" s="3">
        <f>Peak!AZ8</f>
        <v>7398</v>
      </c>
    </row>
    <row r="8" spans="1:10" ht="13.5">
      <c r="A8" s="1">
        <f t="shared" si="0"/>
        <v>2009</v>
      </c>
      <c r="B8" s="3">
        <f>Peak!D9</f>
        <v>7635</v>
      </c>
      <c r="C8" s="3">
        <f>Peak!J9</f>
        <v>7856</v>
      </c>
      <c r="D8" s="3">
        <f>Peak!P9</f>
        <v>7897</v>
      </c>
      <c r="E8" s="3">
        <f>Peak!V9</f>
        <v>7924</v>
      </c>
      <c r="F8" s="3">
        <f>Peak!AB9</f>
        <v>7423</v>
      </c>
      <c r="I8" s="3">
        <f>Peak!AT9</f>
        <v>7140</v>
      </c>
      <c r="J8" s="3">
        <f>Peak!AZ9</f>
        <v>7051</v>
      </c>
    </row>
    <row r="9" spans="1:10" ht="13.5">
      <c r="A9" s="1">
        <f t="shared" si="0"/>
        <v>2010</v>
      </c>
      <c r="B9" s="3">
        <f>Peak!D10</f>
        <v>7826</v>
      </c>
      <c r="C9" s="3">
        <f>Peak!J10</f>
        <v>8088</v>
      </c>
      <c r="D9" s="3">
        <f>Peak!P10</f>
        <v>8153</v>
      </c>
      <c r="E9" s="3">
        <f>Peak!V10</f>
        <v>8212</v>
      </c>
      <c r="F9" s="3">
        <f>Peak!AB10</f>
        <v>7472</v>
      </c>
      <c r="G9" s="3">
        <f>Peak!AH10</f>
        <v>7227</v>
      </c>
      <c r="H9" s="3">
        <f>Peak!AN10</f>
        <v>7143</v>
      </c>
      <c r="I9" s="3">
        <f>Peak!AT10</f>
        <v>7220</v>
      </c>
      <c r="J9" s="3">
        <f>Peak!AZ10</f>
        <v>7133</v>
      </c>
    </row>
    <row r="10" spans="1:8" ht="13.5">
      <c r="A10" s="1">
        <f t="shared" si="0"/>
        <v>2011</v>
      </c>
      <c r="B10" s="3">
        <f>Peak!D11</f>
        <v>8018</v>
      </c>
      <c r="C10" s="3">
        <f>Peak!J11</f>
        <v>8275</v>
      </c>
      <c r="D10" s="3">
        <f>Peak!P11</f>
        <v>8344</v>
      </c>
      <c r="E10" s="3">
        <f>Peak!V11</f>
        <v>8458</v>
      </c>
      <c r="F10" s="3">
        <f>Peak!AB11</f>
        <v>7556</v>
      </c>
      <c r="G10" s="3">
        <f>Peak!AH11</f>
        <v>7210</v>
      </c>
      <c r="H10" s="3">
        <f>Peak!AN11</f>
        <v>7078</v>
      </c>
    </row>
    <row r="11" spans="1:8" ht="13.5">
      <c r="A11" s="1">
        <f t="shared" si="0"/>
        <v>2012</v>
      </c>
      <c r="B11" s="3">
        <f>Peak!D12</f>
        <v>8213</v>
      </c>
      <c r="C11" s="3">
        <f>Peak!J12</f>
        <v>8526</v>
      </c>
      <c r="D11" s="3">
        <f>Peak!P12</f>
        <v>8580</v>
      </c>
      <c r="E11" s="3">
        <f>Peak!V12</f>
        <v>8679</v>
      </c>
      <c r="F11" s="3">
        <f>Peak!AB12</f>
        <v>7743</v>
      </c>
      <c r="G11" s="3">
        <f>Peak!AH12</f>
        <v>7276</v>
      </c>
      <c r="H11" s="3">
        <f>Peak!AN12</f>
        <v>7058</v>
      </c>
    </row>
    <row r="12" spans="1:8" ht="13.5">
      <c r="A12" s="1">
        <f t="shared" si="0"/>
        <v>2013</v>
      </c>
      <c r="B12" s="3">
        <f>Peak!D13</f>
        <v>8389</v>
      </c>
      <c r="C12" s="3">
        <f>Peak!J13</f>
        <v>8645</v>
      </c>
      <c r="D12" s="3">
        <f>Peak!P13</f>
        <v>8684</v>
      </c>
      <c r="E12" s="3">
        <f>Peak!V13</f>
        <v>8859</v>
      </c>
      <c r="F12" s="3">
        <f>Peak!AB13</f>
        <v>7847</v>
      </c>
      <c r="G12" s="3">
        <f>Peak!AH13</f>
        <v>7368</v>
      </c>
      <c r="H12" s="3">
        <f>Peak!AN13</f>
        <v>7042</v>
      </c>
    </row>
    <row r="13" spans="1:8" ht="13.5">
      <c r="A13" s="1">
        <f t="shared" si="0"/>
        <v>2014</v>
      </c>
      <c r="B13" s="3">
        <f>Peak!D14</f>
        <v>8555</v>
      </c>
      <c r="C13" s="3">
        <f>Peak!J14</f>
        <v>8858</v>
      </c>
      <c r="D13" s="3">
        <f>Peak!P14</f>
        <v>8886</v>
      </c>
      <c r="E13" s="3">
        <f>Peak!V14</f>
        <v>9076</v>
      </c>
      <c r="F13" s="3">
        <f>Peak!AB14</f>
        <v>7987</v>
      </c>
      <c r="G13" s="3">
        <f>Peak!AH14</f>
        <v>7481</v>
      </c>
      <c r="H13" s="3">
        <f>Peak!AN14</f>
        <v>7096</v>
      </c>
    </row>
    <row r="14" spans="1:8" ht="13.5">
      <c r="A14" s="1">
        <f t="shared" si="0"/>
        <v>2015</v>
      </c>
      <c r="B14" s="3">
        <f>Peak!D15</f>
        <v>8734</v>
      </c>
      <c r="C14" s="3">
        <f>Peak!J15</f>
        <v>9100</v>
      </c>
      <c r="D14" s="3">
        <f>Peak!P15</f>
        <v>9083</v>
      </c>
      <c r="E14" s="3">
        <f>Peak!V15</f>
        <v>9267</v>
      </c>
      <c r="F14" s="3">
        <f>Peak!AB15</f>
        <v>8146</v>
      </c>
      <c r="G14" s="3">
        <f>Peak!AH15</f>
        <v>7598</v>
      </c>
      <c r="H14" s="3">
        <f>Peak!AN15</f>
        <v>7136</v>
      </c>
    </row>
    <row r="15" spans="1:8" ht="13.5">
      <c r="A15" s="1">
        <f t="shared" si="0"/>
        <v>2016</v>
      </c>
      <c r="B15" s="3">
        <f>Peak!D16</f>
        <v>8910</v>
      </c>
      <c r="C15" s="3">
        <f>Peak!J16</f>
        <v>9320</v>
      </c>
      <c r="D15" s="3">
        <f>Peak!P16</f>
        <v>9266</v>
      </c>
      <c r="E15" s="3">
        <f>Peak!V16</f>
        <v>9449</v>
      </c>
      <c r="F15" s="3">
        <f>Peak!AB16</f>
        <v>8279</v>
      </c>
      <c r="G15" s="3">
        <f>Peak!AH16</f>
        <v>7700</v>
      </c>
      <c r="H15" s="3">
        <f>Peak!AN16</f>
        <v>7191</v>
      </c>
    </row>
    <row r="16" spans="1:8" ht="13.5">
      <c r="A16" s="1">
        <f t="shared" si="0"/>
        <v>2017</v>
      </c>
      <c r="B16" s="3">
        <f>Peak!D17</f>
        <v>9067</v>
      </c>
      <c r="C16" s="3">
        <f>Peak!J17</f>
        <v>9491</v>
      </c>
      <c r="D16" s="3">
        <f>Peak!P17</f>
        <v>9362</v>
      </c>
      <c r="E16" s="3">
        <f>Peak!V17</f>
        <v>9647</v>
      </c>
      <c r="F16" s="3">
        <f>Peak!AB17</f>
        <v>8471</v>
      </c>
      <c r="G16" s="3">
        <f>Peak!AH17</f>
        <v>7800</v>
      </c>
      <c r="H16" s="3">
        <f>Peak!AN17</f>
        <v>7234</v>
      </c>
    </row>
    <row r="17" spans="1:8" ht="13.5">
      <c r="A17" s="1">
        <f t="shared" si="0"/>
        <v>2018</v>
      </c>
      <c r="B17" s="3">
        <f>Peak!D18</f>
        <v>9212</v>
      </c>
      <c r="C17" s="3">
        <f>Peak!J18</f>
        <v>9707</v>
      </c>
      <c r="D17" s="3">
        <f>Peak!P18</f>
        <v>9571</v>
      </c>
      <c r="E17" s="3">
        <f>Peak!V18</f>
        <v>9847</v>
      </c>
      <c r="F17" s="3">
        <f>Peak!AB18</f>
        <v>8688</v>
      </c>
      <c r="G17" s="3">
        <f>Peak!AH18</f>
        <v>7915</v>
      </c>
      <c r="H17" s="3">
        <f>Peak!AN18</f>
        <v>7304</v>
      </c>
    </row>
    <row r="18" spans="1:8" ht="13.5">
      <c r="A18" s="1">
        <f t="shared" si="0"/>
        <v>2019</v>
      </c>
      <c r="B18" s="3">
        <f>Peak!D19</f>
        <v>9379</v>
      </c>
      <c r="C18" s="3">
        <f>Peak!J19</f>
        <v>9878</v>
      </c>
      <c r="D18" s="3">
        <f>Peak!P19</f>
        <v>9721</v>
      </c>
      <c r="E18" s="3">
        <f>Peak!V19</f>
        <v>10023</v>
      </c>
      <c r="F18" s="3">
        <f>Peak!AB19</f>
        <v>8880</v>
      </c>
      <c r="G18" s="3">
        <f>Peak!AH19</f>
        <v>8014</v>
      </c>
      <c r="H18" s="3">
        <f>Peak!AN19</f>
        <v>7374</v>
      </c>
    </row>
    <row r="19" spans="1:8" ht="13.5">
      <c r="A19" s="1">
        <f t="shared" si="0"/>
        <v>2020</v>
      </c>
      <c r="B19" s="3">
        <f>Peak!D20</f>
        <v>9532</v>
      </c>
      <c r="C19" s="3">
        <f>Peak!J20</f>
        <v>10077</v>
      </c>
      <c r="D19" s="3">
        <f>Peak!P20</f>
        <v>9885</v>
      </c>
      <c r="E19" s="3">
        <f>Peak!V20</f>
        <v>10184</v>
      </c>
      <c r="F19" s="3">
        <f>Peak!AB20</f>
        <v>9058</v>
      </c>
      <c r="G19" s="3">
        <f>Peak!AH20</f>
        <v>8155</v>
      </c>
      <c r="H19" s="3">
        <f>Peak!AN20</f>
        <v>7452</v>
      </c>
    </row>
    <row r="21" ht="13.5">
      <c r="A21" t="s">
        <v>12</v>
      </c>
    </row>
    <row r="22" spans="1:10" ht="13.5">
      <c r="A22" s="1">
        <v>2006</v>
      </c>
      <c r="B22" s="4">
        <f>B5/B4-1</f>
        <v>0.01052170100832961</v>
      </c>
      <c r="I22" s="4">
        <f>I5/I4-1</f>
        <v>0.002875530603861476</v>
      </c>
      <c r="J22" s="4">
        <f>J5/J4-1</f>
        <v>0.042869515011547454</v>
      </c>
    </row>
    <row r="23" spans="1:10" ht="13.5">
      <c r="A23" s="1">
        <f>A22+1</f>
        <v>2007</v>
      </c>
      <c r="B23" s="4">
        <f aca="true" t="shared" si="1" ref="B23:H36">B6/B5-1</f>
        <v>0.03919016630513372</v>
      </c>
      <c r="C23" s="4">
        <f t="shared" si="1"/>
        <v>0.03320034197777155</v>
      </c>
      <c r="I23" s="4">
        <f>I6/I5-1</f>
        <v>0.038913162206444474</v>
      </c>
      <c r="J23" s="4">
        <f>J6/J5-1</f>
        <v>0.015086505190311517</v>
      </c>
    </row>
    <row r="24" spans="1:10" ht="13.5">
      <c r="A24" s="1">
        <f aca="true" t="shared" si="2" ref="A24:A36">A23+1</f>
        <v>2008</v>
      </c>
      <c r="B24" s="4">
        <f t="shared" si="1"/>
        <v>0.03061508488728082</v>
      </c>
      <c r="C24" s="4">
        <f t="shared" si="1"/>
        <v>0.041235691628740856</v>
      </c>
      <c r="D24" s="4">
        <f t="shared" si="1"/>
        <v>0.025482000808952465</v>
      </c>
      <c r="I24" s="4">
        <f>I7/I6-1</f>
        <v>-0.060060454724668144</v>
      </c>
      <c r="J24" s="4">
        <f>J7/J6-1</f>
        <v>0.008726479410962718</v>
      </c>
    </row>
    <row r="25" spans="1:10" ht="13.5">
      <c r="A25" s="1">
        <f t="shared" si="2"/>
        <v>2009</v>
      </c>
      <c r="B25" s="4">
        <f t="shared" si="1"/>
        <v>0.030920874966243517</v>
      </c>
      <c r="C25" s="4">
        <f t="shared" si="1"/>
        <v>0.040529801324503234</v>
      </c>
      <c r="D25" s="4">
        <f t="shared" si="1"/>
        <v>0.038259268998159346</v>
      </c>
      <c r="E25" s="4">
        <f t="shared" si="1"/>
        <v>0.04249440863044329</v>
      </c>
      <c r="I25" s="4">
        <f>I8/I7-1</f>
        <v>-0.001677852348993314</v>
      </c>
      <c r="J25" s="4">
        <f>J8/J7-1</f>
        <v>-0.04690456880237903</v>
      </c>
    </row>
    <row r="26" spans="1:10" ht="13.5">
      <c r="A26" s="1">
        <f t="shared" si="2"/>
        <v>2010</v>
      </c>
      <c r="B26" s="4">
        <f t="shared" si="1"/>
        <v>0.025016371971185336</v>
      </c>
      <c r="C26" s="4">
        <f t="shared" si="1"/>
        <v>0.029531568228105876</v>
      </c>
      <c r="D26" s="4">
        <f t="shared" si="1"/>
        <v>0.032417373686209894</v>
      </c>
      <c r="E26" s="4">
        <f t="shared" si="1"/>
        <v>0.03634528016153449</v>
      </c>
      <c r="F26" s="4">
        <f t="shared" si="1"/>
        <v>0.006601104674659908</v>
      </c>
      <c r="I26" s="4">
        <f>I9/I8-1</f>
        <v>0.011204481792717047</v>
      </c>
      <c r="J26" s="4">
        <f>J9/J8-1</f>
        <v>0.011629556091334647</v>
      </c>
    </row>
    <row r="27" spans="1:8" ht="13.5">
      <c r="A27" s="1">
        <f t="shared" si="2"/>
        <v>2011</v>
      </c>
      <c r="B27" s="4">
        <f t="shared" si="1"/>
        <v>0.024533605928954705</v>
      </c>
      <c r="C27" s="4">
        <f t="shared" si="1"/>
        <v>0.02312067260138484</v>
      </c>
      <c r="D27" s="4">
        <f t="shared" si="1"/>
        <v>0.023426959401447345</v>
      </c>
      <c r="E27" s="4">
        <f t="shared" si="1"/>
        <v>0.029956161714564056</v>
      </c>
      <c r="F27" s="4">
        <f t="shared" si="1"/>
        <v>0.01124197002141325</v>
      </c>
      <c r="G27" s="4">
        <f t="shared" si="1"/>
        <v>-0.002352290023522885</v>
      </c>
      <c r="H27" s="4">
        <f t="shared" si="1"/>
        <v>-0.009099818003639903</v>
      </c>
    </row>
    <row r="28" spans="1:8" ht="13.5">
      <c r="A28" s="1">
        <f t="shared" si="2"/>
        <v>2012</v>
      </c>
      <c r="B28" s="4">
        <f t="shared" si="1"/>
        <v>0.024320279371414344</v>
      </c>
      <c r="C28" s="4">
        <f t="shared" si="1"/>
        <v>0.030332326283987854</v>
      </c>
      <c r="D28" s="4">
        <f t="shared" si="1"/>
        <v>0.028283796740172562</v>
      </c>
      <c r="E28" s="4">
        <f t="shared" si="1"/>
        <v>0.026129108536296908</v>
      </c>
      <c r="F28" s="4">
        <f t="shared" si="1"/>
        <v>0.024748544203282208</v>
      </c>
      <c r="G28" s="4">
        <f t="shared" si="1"/>
        <v>0.009153952843273139</v>
      </c>
      <c r="H28" s="4">
        <f t="shared" si="1"/>
        <v>-0.002825656965244394</v>
      </c>
    </row>
    <row r="29" spans="1:8" ht="13.5">
      <c r="A29" s="1">
        <f t="shared" si="2"/>
        <v>2013</v>
      </c>
      <c r="B29" s="4">
        <f t="shared" si="1"/>
        <v>0.02142944112991607</v>
      </c>
      <c r="C29" s="4">
        <f t="shared" si="1"/>
        <v>0.013957307060755264</v>
      </c>
      <c r="D29" s="4">
        <f t="shared" si="1"/>
        <v>0.0121212121212122</v>
      </c>
      <c r="E29" s="4">
        <f t="shared" si="1"/>
        <v>0.020739716557206966</v>
      </c>
      <c r="F29" s="4">
        <f t="shared" si="1"/>
        <v>0.013431486503939105</v>
      </c>
      <c r="G29" s="4">
        <f t="shared" si="1"/>
        <v>0.01264431006047273</v>
      </c>
      <c r="H29" s="4">
        <f t="shared" si="1"/>
        <v>-0.0022669311419665217</v>
      </c>
    </row>
    <row r="30" spans="1:8" ht="13.5">
      <c r="A30" s="1">
        <f t="shared" si="2"/>
        <v>2014</v>
      </c>
      <c r="B30" s="4">
        <f t="shared" si="1"/>
        <v>0.019787817379902206</v>
      </c>
      <c r="C30" s="4">
        <f t="shared" si="1"/>
        <v>0.024638519375361545</v>
      </c>
      <c r="D30" s="4">
        <f t="shared" si="1"/>
        <v>0.023261169967756734</v>
      </c>
      <c r="E30" s="4">
        <f t="shared" si="1"/>
        <v>0.02449486398013323</v>
      </c>
      <c r="F30" s="4">
        <f t="shared" si="1"/>
        <v>0.017841213202497874</v>
      </c>
      <c r="G30" s="4">
        <f t="shared" si="1"/>
        <v>0.015336590662323513</v>
      </c>
      <c r="H30" s="4">
        <f t="shared" si="1"/>
        <v>0.007668276057938073</v>
      </c>
    </row>
    <row r="31" spans="1:8" ht="13.5">
      <c r="A31" s="1">
        <f t="shared" si="2"/>
        <v>2015</v>
      </c>
      <c r="B31" s="4">
        <f t="shared" si="1"/>
        <v>0.02092343658679141</v>
      </c>
      <c r="C31" s="4">
        <f t="shared" si="1"/>
        <v>0.027319936780311638</v>
      </c>
      <c r="D31" s="4">
        <f t="shared" si="1"/>
        <v>0.022169705154175157</v>
      </c>
      <c r="E31" s="4">
        <f t="shared" si="1"/>
        <v>0.02104451300132215</v>
      </c>
      <c r="F31" s="4">
        <f t="shared" si="1"/>
        <v>0.019907349442844557</v>
      </c>
      <c r="G31" s="4">
        <f t="shared" si="1"/>
        <v>0.015639620371608043</v>
      </c>
      <c r="H31" s="4">
        <f t="shared" si="1"/>
        <v>0.005636978579481422</v>
      </c>
    </row>
    <row r="32" spans="1:8" ht="13.5">
      <c r="A32" s="1">
        <f t="shared" si="2"/>
        <v>2016</v>
      </c>
      <c r="B32" s="4">
        <f t="shared" si="1"/>
        <v>0.02015113350125941</v>
      </c>
      <c r="C32" s="4">
        <f t="shared" si="1"/>
        <v>0.02417582417582409</v>
      </c>
      <c r="D32" s="4">
        <f t="shared" si="1"/>
        <v>0.020147528349664157</v>
      </c>
      <c r="E32" s="4">
        <f t="shared" si="1"/>
        <v>0.019639581310024745</v>
      </c>
      <c r="F32" s="4">
        <f t="shared" si="1"/>
        <v>0.016327031671986347</v>
      </c>
      <c r="G32" s="4">
        <f t="shared" si="1"/>
        <v>0.01342458541721503</v>
      </c>
      <c r="H32" s="4">
        <f t="shared" si="1"/>
        <v>0.007707399103139112</v>
      </c>
    </row>
    <row r="33" spans="1:8" ht="13.5">
      <c r="A33" s="1">
        <f t="shared" si="2"/>
        <v>2017</v>
      </c>
      <c r="B33" s="4">
        <f t="shared" si="1"/>
        <v>0.01762065095398424</v>
      </c>
      <c r="C33" s="4">
        <f t="shared" si="1"/>
        <v>0.01834763948497864</v>
      </c>
      <c r="D33" s="4">
        <f t="shared" si="1"/>
        <v>0.010360457586876759</v>
      </c>
      <c r="E33" s="4">
        <f t="shared" si="1"/>
        <v>0.020954598370197974</v>
      </c>
      <c r="F33" s="4">
        <f t="shared" si="1"/>
        <v>0.023191206667471986</v>
      </c>
      <c r="G33" s="4">
        <f t="shared" si="1"/>
        <v>0.01298701298701288</v>
      </c>
      <c r="H33" s="4">
        <f t="shared" si="1"/>
        <v>0.005979696843276372</v>
      </c>
    </row>
    <row r="34" spans="1:8" ht="13.5">
      <c r="A34" s="1">
        <f t="shared" si="2"/>
        <v>2018</v>
      </c>
      <c r="B34" s="4">
        <f t="shared" si="1"/>
        <v>0.015992059115473634</v>
      </c>
      <c r="C34" s="4">
        <f t="shared" si="1"/>
        <v>0.022758402697292235</v>
      </c>
      <c r="D34" s="4">
        <f t="shared" si="1"/>
        <v>0.022324289681691978</v>
      </c>
      <c r="E34" s="4">
        <f t="shared" si="1"/>
        <v>0.020731833730693427</v>
      </c>
      <c r="F34" s="4">
        <f t="shared" si="1"/>
        <v>0.025616810293944026</v>
      </c>
      <c r="G34" s="4">
        <f t="shared" si="1"/>
        <v>0.014743589743589691</v>
      </c>
      <c r="H34" s="4">
        <f t="shared" si="1"/>
        <v>0.0096765275089854</v>
      </c>
    </row>
    <row r="35" spans="1:8" ht="13.5">
      <c r="A35" s="1">
        <f t="shared" si="2"/>
        <v>2019</v>
      </c>
      <c r="B35" s="4">
        <f t="shared" si="1"/>
        <v>0.01812852800694742</v>
      </c>
      <c r="C35" s="4">
        <f t="shared" si="1"/>
        <v>0.017616153291439174</v>
      </c>
      <c r="D35" s="4">
        <f t="shared" si="1"/>
        <v>0.01567234353777036</v>
      </c>
      <c r="E35" s="4">
        <f t="shared" si="1"/>
        <v>0.017873463999187544</v>
      </c>
      <c r="F35" s="4">
        <f t="shared" si="1"/>
        <v>0.022099447513812098</v>
      </c>
      <c r="G35" s="4">
        <f t="shared" si="1"/>
        <v>0.012507896399241991</v>
      </c>
      <c r="H35" s="4">
        <f t="shared" si="1"/>
        <v>0.00958378970427165</v>
      </c>
    </row>
    <row r="36" spans="1:8" ht="13.5">
      <c r="A36" s="1">
        <f t="shared" si="2"/>
        <v>2020</v>
      </c>
      <c r="B36" s="4">
        <f t="shared" si="1"/>
        <v>0.016313039769698223</v>
      </c>
      <c r="C36" s="4">
        <f t="shared" si="1"/>
        <v>0.020145778497671518</v>
      </c>
      <c r="D36" s="4">
        <f t="shared" si="1"/>
        <v>0.01687069231560545</v>
      </c>
      <c r="E36" s="4">
        <f t="shared" si="1"/>
        <v>0.016063054973560753</v>
      </c>
      <c r="F36" s="4">
        <f t="shared" si="1"/>
        <v>0.020045045045045118</v>
      </c>
      <c r="G36" s="4">
        <f t="shared" si="1"/>
        <v>0.017594210132268584</v>
      </c>
      <c r="H36" s="4">
        <f t="shared" si="1"/>
        <v>0.01057770545158676</v>
      </c>
    </row>
    <row r="38" ht="13.5">
      <c r="A38" t="s">
        <v>13</v>
      </c>
    </row>
    <row r="39" spans="1:8" ht="13.5">
      <c r="A39" s="5" t="s">
        <v>14</v>
      </c>
      <c r="B39" s="4">
        <f>(B19/B10)^(1/9)-1</f>
        <v>0.019404255970124185</v>
      </c>
      <c r="C39" s="4">
        <f aca="true" t="shared" si="3" ref="C39:H39">(C19/C10)^(1/9)-1</f>
        <v>0.022132102264223796</v>
      </c>
      <c r="D39" s="4">
        <f t="shared" si="3"/>
        <v>0.01900905224278926</v>
      </c>
      <c r="E39" s="4">
        <f t="shared" si="3"/>
        <v>0.02084825319150352</v>
      </c>
      <c r="F39" s="4">
        <f t="shared" si="3"/>
        <v>0.020349438156687105</v>
      </c>
      <c r="G39" s="4">
        <f t="shared" si="3"/>
        <v>0.013778762382079757</v>
      </c>
      <c r="H39" s="4">
        <f t="shared" si="3"/>
        <v>0.005737627583912053</v>
      </c>
    </row>
  </sheetData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workbookViewId="0" topLeftCell="Z1">
      <selection activeCell="AL11" sqref="AL11"/>
    </sheetView>
  </sheetViews>
  <sheetFormatPr defaultColWidth="8.8515625" defaultRowHeight="15"/>
  <sheetData>
    <row r="1" ht="13.5">
      <c r="B1" t="s">
        <v>5</v>
      </c>
    </row>
    <row r="3" spans="1:53" ht="15" thickBot="1">
      <c r="A3" t="s">
        <v>6</v>
      </c>
      <c r="B3" s="15">
        <v>2005</v>
      </c>
      <c r="C3" s="15"/>
      <c r="D3" s="15"/>
      <c r="E3" s="15"/>
      <c r="G3" t="s">
        <v>6</v>
      </c>
      <c r="H3" s="15">
        <v>2006</v>
      </c>
      <c r="I3" s="15"/>
      <c r="J3" s="15"/>
      <c r="K3" s="15"/>
      <c r="M3" t="s">
        <v>6</v>
      </c>
      <c r="N3" s="15">
        <v>2007</v>
      </c>
      <c r="O3" s="15"/>
      <c r="P3" s="15"/>
      <c r="Q3" s="15"/>
      <c r="S3" t="s">
        <v>6</v>
      </c>
      <c r="T3" s="15">
        <v>2008</v>
      </c>
      <c r="U3" s="15"/>
      <c r="V3" s="15"/>
      <c r="W3" s="15"/>
      <c r="Y3" t="s">
        <v>6</v>
      </c>
      <c r="Z3" s="15" t="s">
        <v>7</v>
      </c>
      <c r="AA3" s="15"/>
      <c r="AB3" s="15"/>
      <c r="AC3" s="15"/>
      <c r="AE3" t="s">
        <v>6</v>
      </c>
      <c r="AF3" s="15" t="s">
        <v>8</v>
      </c>
      <c r="AG3" s="15"/>
      <c r="AH3" s="15"/>
      <c r="AI3" s="15"/>
      <c r="AK3" t="s">
        <v>6</v>
      </c>
      <c r="AL3" s="15" t="s">
        <v>9</v>
      </c>
      <c r="AM3" s="15"/>
      <c r="AN3" s="15"/>
      <c r="AO3" s="15"/>
      <c r="AQ3" t="s">
        <v>6</v>
      </c>
      <c r="AR3" s="15" t="s">
        <v>15</v>
      </c>
      <c r="AS3" s="15"/>
      <c r="AT3" s="15"/>
      <c r="AU3" s="15"/>
      <c r="AW3" t="s">
        <v>6</v>
      </c>
      <c r="AX3" s="15" t="s">
        <v>17</v>
      </c>
      <c r="AY3" s="15"/>
      <c r="AZ3" s="15"/>
      <c r="BA3" s="15"/>
    </row>
    <row r="4" spans="1:53" ht="27.7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G4" s="1" t="s">
        <v>0</v>
      </c>
      <c r="H4" s="1" t="s">
        <v>1</v>
      </c>
      <c r="I4" s="1" t="s">
        <v>2</v>
      </c>
      <c r="J4" s="1" t="s">
        <v>3</v>
      </c>
      <c r="K4" s="2" t="s">
        <v>4</v>
      </c>
      <c r="M4" s="1" t="s">
        <v>0</v>
      </c>
      <c r="N4" s="1" t="s">
        <v>1</v>
      </c>
      <c r="O4" s="1" t="s">
        <v>2</v>
      </c>
      <c r="P4" s="1" t="s">
        <v>3</v>
      </c>
      <c r="Q4" s="2" t="s">
        <v>4</v>
      </c>
      <c r="S4" s="1" t="s">
        <v>0</v>
      </c>
      <c r="T4" s="1" t="s">
        <v>1</v>
      </c>
      <c r="U4" s="1" t="s">
        <v>2</v>
      </c>
      <c r="V4" s="1" t="s">
        <v>3</v>
      </c>
      <c r="W4" s="2" t="s">
        <v>4</v>
      </c>
      <c r="Y4" s="1" t="s">
        <v>0</v>
      </c>
      <c r="Z4" s="1" t="s">
        <v>1</v>
      </c>
      <c r="AA4" s="1" t="s">
        <v>2</v>
      </c>
      <c r="AB4" s="1" t="s">
        <v>3</v>
      </c>
      <c r="AC4" s="2" t="s">
        <v>4</v>
      </c>
      <c r="AE4" s="1" t="s">
        <v>0</v>
      </c>
      <c r="AF4" s="1" t="s">
        <v>1</v>
      </c>
      <c r="AG4" s="1" t="s">
        <v>2</v>
      </c>
      <c r="AH4" s="1" t="s">
        <v>3</v>
      </c>
      <c r="AI4" s="2" t="s">
        <v>4</v>
      </c>
      <c r="AK4" s="1" t="s">
        <v>0</v>
      </c>
      <c r="AL4" s="1" t="s">
        <v>1</v>
      </c>
      <c r="AM4" s="1" t="s">
        <v>2</v>
      </c>
      <c r="AN4" s="1" t="s">
        <v>3</v>
      </c>
      <c r="AO4" s="2" t="s">
        <v>4</v>
      </c>
      <c r="AQ4" s="1" t="s">
        <v>0</v>
      </c>
      <c r="AR4" s="1" t="s">
        <v>1</v>
      </c>
      <c r="AS4" s="1" t="s">
        <v>2</v>
      </c>
      <c r="AT4" s="1" t="s">
        <v>3</v>
      </c>
      <c r="AU4" s="2" t="s">
        <v>4</v>
      </c>
      <c r="AW4" s="1" t="s">
        <v>0</v>
      </c>
      <c r="AX4" s="1" t="s">
        <v>1</v>
      </c>
      <c r="AY4" s="1" t="s">
        <v>2</v>
      </c>
      <c r="AZ4" s="1" t="s">
        <v>3</v>
      </c>
      <c r="BA4" s="2" t="s">
        <v>4</v>
      </c>
    </row>
    <row r="5" spans="1:53" ht="13.5">
      <c r="A5" s="1">
        <v>2004</v>
      </c>
      <c r="B5" s="1">
        <v>0</v>
      </c>
      <c r="C5" s="1">
        <v>0</v>
      </c>
      <c r="D5" s="1">
        <v>0</v>
      </c>
      <c r="E5" s="2"/>
      <c r="G5" s="1"/>
      <c r="H5" s="1"/>
      <c r="I5" s="1"/>
      <c r="J5" s="1"/>
      <c r="K5" s="2"/>
      <c r="M5" s="1"/>
      <c r="N5" s="1"/>
      <c r="O5" s="1"/>
      <c r="P5" s="1"/>
      <c r="Q5" s="2"/>
      <c r="S5" s="1"/>
      <c r="T5" s="1"/>
      <c r="U5" s="1"/>
      <c r="V5" s="1"/>
      <c r="W5" s="2"/>
      <c r="Y5" s="1"/>
      <c r="Z5" s="1"/>
      <c r="AA5" s="1"/>
      <c r="AB5" s="1"/>
      <c r="AC5" s="2"/>
      <c r="AE5" s="1"/>
      <c r="AF5" s="1"/>
      <c r="AG5" s="1"/>
      <c r="AH5" s="1"/>
      <c r="AI5" s="2"/>
      <c r="AK5" s="1"/>
      <c r="AL5" s="1"/>
      <c r="AM5" s="1"/>
      <c r="AN5" s="1"/>
      <c r="AO5" s="2"/>
      <c r="AQ5" s="1">
        <v>2004</v>
      </c>
      <c r="AR5" s="3">
        <f>'[2]NPC'!B9</f>
        <v>19967.921</v>
      </c>
      <c r="AS5" s="3">
        <f>'[2]SPPC'!B8</f>
        <v>9775.188</v>
      </c>
      <c r="AT5" s="3">
        <f>SUM(AR5:AS5)</f>
        <v>29743.108999999997</v>
      </c>
      <c r="AU5" s="2"/>
      <c r="AW5" s="1">
        <v>2004</v>
      </c>
      <c r="AX5" s="3">
        <f>'[2]NPC'!C9</f>
        <v>19766.482307736424</v>
      </c>
      <c r="AY5" s="3">
        <f>'[2]SPPC'!C8</f>
        <v>9710.045490022649</v>
      </c>
      <c r="AZ5" s="3">
        <f>SUM(AX5:AY5)</f>
        <v>29476.527797759074</v>
      </c>
      <c r="BA5" s="2"/>
    </row>
    <row r="6" spans="1:52" ht="13.5">
      <c r="A6" s="1">
        <v>2005</v>
      </c>
      <c r="B6" s="3">
        <f>'[2]NPC'!H10</f>
        <v>18949</v>
      </c>
      <c r="C6" s="3">
        <f>'[2]SPPC'!G9</f>
        <v>9733.564</v>
      </c>
      <c r="D6" s="3">
        <f>SUM(B6:C6)</f>
        <v>28682.564</v>
      </c>
      <c r="G6" s="1">
        <v>2005</v>
      </c>
      <c r="H6" s="3">
        <v>0</v>
      </c>
      <c r="I6" s="3">
        <f>'[2]SPPC'!M8</f>
        <v>0</v>
      </c>
      <c r="J6" s="3">
        <f>SUM(H6:I6)</f>
        <v>0</v>
      </c>
      <c r="M6" s="1">
        <v>2005</v>
      </c>
      <c r="N6" s="3">
        <v>0</v>
      </c>
      <c r="O6" s="3">
        <f>'[2]SPPC'!S8</f>
        <v>0</v>
      </c>
      <c r="P6" s="3">
        <f>SUM(N6:O6)</f>
        <v>0</v>
      </c>
      <c r="S6" s="1">
        <v>2005</v>
      </c>
      <c r="T6" s="3">
        <v>0</v>
      </c>
      <c r="U6" s="3">
        <f>'[2]SPPC'!Y8</f>
        <v>0</v>
      </c>
      <c r="V6" s="3">
        <f>SUM(T6:U6)</f>
        <v>0</v>
      </c>
      <c r="Y6" s="1">
        <v>2005</v>
      </c>
      <c r="Z6" s="3">
        <v>0</v>
      </c>
      <c r="AA6" s="3">
        <f>'[2]SPPC'!AE8</f>
        <v>0</v>
      </c>
      <c r="AB6" s="3">
        <f>SUM(Z6:AA6)</f>
        <v>0</v>
      </c>
      <c r="AE6" s="1">
        <v>2005</v>
      </c>
      <c r="AF6" s="3">
        <v>0</v>
      </c>
      <c r="AG6" s="3">
        <f>'[2]SPPC'!AK8</f>
        <v>0</v>
      </c>
      <c r="AH6" s="3">
        <f>SUM(AF6:AG6)</f>
        <v>0</v>
      </c>
      <c r="AK6" s="1">
        <v>2005</v>
      </c>
      <c r="AL6" s="3">
        <v>0</v>
      </c>
      <c r="AM6" s="3">
        <f>'[2]SPPC'!AQ8</f>
        <v>0</v>
      </c>
      <c r="AN6" s="3">
        <f>SUM(AL6:AM6)</f>
        <v>0</v>
      </c>
      <c r="AQ6" s="1">
        <v>2005</v>
      </c>
      <c r="AR6" s="3">
        <f>'[2]NPC'!B10</f>
        <v>20751.694790408525</v>
      </c>
      <c r="AS6" s="3">
        <f>'[2]SPPC'!B9</f>
        <v>9846.616</v>
      </c>
      <c r="AT6" s="3">
        <f>SUM(AR6:AS6)</f>
        <v>30598.310790408526</v>
      </c>
      <c r="AW6" s="1">
        <v>2005</v>
      </c>
      <c r="AX6" s="3">
        <f>'[2]NPC'!C10</f>
        <v>20749.44804233252</v>
      </c>
      <c r="AY6" s="3">
        <f>'[2]SPPC'!C9</f>
        <v>9788.0321997175</v>
      </c>
      <c r="AZ6" s="3">
        <f>SUM(AX6:AY6)</f>
        <v>30537.48024205002</v>
      </c>
    </row>
    <row r="7" spans="1:52" ht="13.5">
      <c r="A7" s="1">
        <f>A6+1</f>
        <v>2006</v>
      </c>
      <c r="B7" s="3">
        <f>'[2]NPC'!H11</f>
        <v>19613</v>
      </c>
      <c r="C7" s="3">
        <f>'[2]SPPC'!G10</f>
        <v>9227.068</v>
      </c>
      <c r="D7" s="3">
        <f aca="true" t="shared" si="0" ref="D7:D21">SUM(B7:C7)</f>
        <v>28840.068</v>
      </c>
      <c r="G7" s="1">
        <f>G6+1</f>
        <v>2006</v>
      </c>
      <c r="H7" s="3">
        <f>'[2]NPC'!I11</f>
        <v>21250.94</v>
      </c>
      <c r="I7" s="3">
        <f>'[2]SPPC'!H10</f>
        <v>9211</v>
      </c>
      <c r="J7" s="3">
        <f aca="true" t="shared" si="1" ref="J7:J21">SUM(H7:I7)</f>
        <v>30461.94</v>
      </c>
      <c r="M7" s="1">
        <f>M6+1</f>
        <v>2006</v>
      </c>
      <c r="N7" s="3">
        <v>0</v>
      </c>
      <c r="O7" s="3">
        <f>'[2]SPPC'!S9</f>
        <v>0</v>
      </c>
      <c r="P7" s="3">
        <f aca="true" t="shared" si="2" ref="P7:P21">SUM(N7:O7)</f>
        <v>0</v>
      </c>
      <c r="S7" s="1">
        <f>S6+1</f>
        <v>2006</v>
      </c>
      <c r="T7" s="3">
        <v>0</v>
      </c>
      <c r="U7" s="3">
        <f>'[2]SPPC'!Y9</f>
        <v>0</v>
      </c>
      <c r="V7" s="3">
        <f aca="true" t="shared" si="3" ref="V7:V21">SUM(T7:U7)</f>
        <v>0</v>
      </c>
      <c r="Y7" s="1">
        <f>Y6+1</f>
        <v>2006</v>
      </c>
      <c r="Z7" s="3">
        <v>0</v>
      </c>
      <c r="AA7" s="3">
        <f>'[2]SPPC'!AE9</f>
        <v>0</v>
      </c>
      <c r="AB7" s="3">
        <f aca="true" t="shared" si="4" ref="AB7:AB21">SUM(Z7:AA7)</f>
        <v>0</v>
      </c>
      <c r="AE7" s="1">
        <f>AE6+1</f>
        <v>2006</v>
      </c>
      <c r="AF7" s="3">
        <v>0</v>
      </c>
      <c r="AG7" s="3">
        <f>'[2]SPPC'!AK9</f>
        <v>0</v>
      </c>
      <c r="AH7" s="3">
        <f aca="true" t="shared" si="5" ref="AH7:AH21">SUM(AF7:AG7)</f>
        <v>0</v>
      </c>
      <c r="AK7" s="1">
        <f>AK6+1</f>
        <v>2006</v>
      </c>
      <c r="AL7" s="3">
        <v>0</v>
      </c>
      <c r="AM7" s="3">
        <f>'[2]SPPC'!AQ9</f>
        <v>0</v>
      </c>
      <c r="AN7" s="3">
        <f aca="true" t="shared" si="6" ref="AN7:AN21">SUM(AL7:AM7)</f>
        <v>0</v>
      </c>
      <c r="AQ7" s="1">
        <f>AQ6+1</f>
        <v>2006</v>
      </c>
      <c r="AR7" s="3">
        <f>'[2]NPC'!B11</f>
        <v>22353.909</v>
      </c>
      <c r="AS7" s="3">
        <f>'[2]SPPC'!B10</f>
        <v>9334.8537</v>
      </c>
      <c r="AT7" s="3">
        <f>SUM(AR7:AS7)</f>
        <v>31688.7627</v>
      </c>
      <c r="AW7" s="1">
        <f>AW6+1</f>
        <v>2006</v>
      </c>
      <c r="AX7" s="3">
        <f>'[2]NPC'!C11</f>
        <v>22112.804831316906</v>
      </c>
      <c r="AY7" s="3">
        <f>'[2]SPPC'!C10</f>
        <v>9183.936122880508</v>
      </c>
      <c r="AZ7" s="3">
        <f>SUM(AX7:AY7)</f>
        <v>31296.740954197412</v>
      </c>
    </row>
    <row r="8" spans="1:52" ht="13.5">
      <c r="A8" s="1">
        <f aca="true" t="shared" si="7" ref="A8:A21">A7+1</f>
        <v>2007</v>
      </c>
      <c r="B8" s="3">
        <f>'[2]NPC'!H12</f>
        <v>20311</v>
      </c>
      <c r="C8" s="3">
        <f>'[2]SPPC'!G11</f>
        <v>9705.743</v>
      </c>
      <c r="D8" s="3">
        <f t="shared" si="0"/>
        <v>30016.743000000002</v>
      </c>
      <c r="G8" s="1">
        <f aca="true" t="shared" si="8" ref="G8:G21">G7+1</f>
        <v>2007</v>
      </c>
      <c r="H8" s="3">
        <f>'[2]NPC'!I12</f>
        <v>22017.915</v>
      </c>
      <c r="I8" s="3">
        <f>'[2]SPPC'!H11</f>
        <v>9236</v>
      </c>
      <c r="J8" s="3">
        <f t="shared" si="1"/>
        <v>31253.915</v>
      </c>
      <c r="M8" s="1">
        <f aca="true" t="shared" si="9" ref="M8:M21">M7+1</f>
        <v>2007</v>
      </c>
      <c r="N8" s="3">
        <f>'[2]NPC'!J12</f>
        <v>22578.311</v>
      </c>
      <c r="O8" s="3">
        <f>'[2]SPPC'!I11</f>
        <v>9252.744</v>
      </c>
      <c r="P8" s="3">
        <f t="shared" si="2"/>
        <v>31831.055</v>
      </c>
      <c r="S8" s="1">
        <f aca="true" t="shared" si="10" ref="S8:S21">S7+1</f>
        <v>2007</v>
      </c>
      <c r="T8" s="3">
        <v>0</v>
      </c>
      <c r="U8" s="3">
        <f>'[2]SPPC'!Y10</f>
        <v>0</v>
      </c>
      <c r="V8" s="3">
        <f t="shared" si="3"/>
        <v>0</v>
      </c>
      <c r="Y8" s="1">
        <f aca="true" t="shared" si="11" ref="Y8:Y21">Y7+1</f>
        <v>2007</v>
      </c>
      <c r="Z8" s="3">
        <v>0</v>
      </c>
      <c r="AA8" s="3">
        <f>'[2]SPPC'!AE10</f>
        <v>0</v>
      </c>
      <c r="AB8" s="3">
        <f t="shared" si="4"/>
        <v>0</v>
      </c>
      <c r="AE8" s="1">
        <f aca="true" t="shared" si="12" ref="AE8:AE21">AE7+1</f>
        <v>2007</v>
      </c>
      <c r="AF8" s="3">
        <v>0</v>
      </c>
      <c r="AG8" s="3">
        <f>'[2]SPPC'!AK10</f>
        <v>0</v>
      </c>
      <c r="AH8" s="3">
        <f t="shared" si="5"/>
        <v>0</v>
      </c>
      <c r="AK8" s="1">
        <f aca="true" t="shared" si="13" ref="AK8:AK21">AK7+1</f>
        <v>2007</v>
      </c>
      <c r="AL8" s="3">
        <v>0</v>
      </c>
      <c r="AM8" s="3">
        <f>'[2]SPPC'!AQ10</f>
        <v>0</v>
      </c>
      <c r="AN8" s="3">
        <f t="shared" si="6"/>
        <v>0</v>
      </c>
      <c r="AQ8" s="1">
        <f aca="true" t="shared" si="14" ref="AQ8:AQ21">AQ7+1</f>
        <v>2007</v>
      </c>
      <c r="AR8" s="3">
        <f>'[2]NPC'!B12</f>
        <v>22843.402</v>
      </c>
      <c r="AS8" s="3">
        <f>'[2]SPPC'!B11</f>
        <v>9426.1006</v>
      </c>
      <c r="AT8" s="3">
        <f>SUM(AR8:AS8)</f>
        <v>32269.5026</v>
      </c>
      <c r="AW8" s="1">
        <f aca="true" t="shared" si="15" ref="AW8:AW21">AW7+1</f>
        <v>2007</v>
      </c>
      <c r="AX8" s="3">
        <f>'[2]NPC'!C12</f>
        <v>22245.621442695046</v>
      </c>
      <c r="AY8" s="3">
        <f>'[2]SPPC'!C11</f>
        <v>9239.759861599516</v>
      </c>
      <c r="AZ8" s="3">
        <f>SUM(AX8:AY8)</f>
        <v>31485.381304294562</v>
      </c>
    </row>
    <row r="9" spans="1:52" ht="13.5">
      <c r="A9" s="1">
        <f t="shared" si="7"/>
        <v>2008</v>
      </c>
      <c r="B9" s="3">
        <f>'[2]NPC'!H13</f>
        <v>21010</v>
      </c>
      <c r="C9" s="3">
        <f>'[2]SPPC'!G12</f>
        <v>9835.342</v>
      </c>
      <c r="D9" s="3">
        <f t="shared" si="0"/>
        <v>30845.342</v>
      </c>
      <c r="G9" s="1">
        <f t="shared" si="8"/>
        <v>2008</v>
      </c>
      <c r="H9" s="3">
        <f>'[2]NPC'!I13</f>
        <v>22910.412</v>
      </c>
      <c r="I9" s="3">
        <f>'[2]SPPC'!H12</f>
        <v>9601</v>
      </c>
      <c r="J9" s="3">
        <f t="shared" si="1"/>
        <v>32511.412</v>
      </c>
      <c r="M9" s="1">
        <f t="shared" si="9"/>
        <v>2008</v>
      </c>
      <c r="N9" s="3">
        <f>'[2]NPC'!J13</f>
        <v>23525.687</v>
      </c>
      <c r="O9" s="3">
        <f>'[2]SPPC'!I12</f>
        <v>9121.43</v>
      </c>
      <c r="P9" s="3">
        <f t="shared" si="2"/>
        <v>32647.117000000002</v>
      </c>
      <c r="S9" s="1">
        <f t="shared" si="10"/>
        <v>2008</v>
      </c>
      <c r="T9" s="3">
        <f>'[2]NPC'!L13</f>
        <v>23219.536</v>
      </c>
      <c r="U9" s="3">
        <f>'[2]SPPC'!K12</f>
        <v>9543.995</v>
      </c>
      <c r="V9" s="3">
        <f t="shared" si="3"/>
        <v>32763.531000000003</v>
      </c>
      <c r="Y9" s="1">
        <f t="shared" si="11"/>
        <v>2008</v>
      </c>
      <c r="Z9" s="3">
        <v>0</v>
      </c>
      <c r="AA9" s="3">
        <f>'[2]SPPC'!AE11</f>
        <v>0</v>
      </c>
      <c r="AB9" s="3">
        <f t="shared" si="4"/>
        <v>0</v>
      </c>
      <c r="AE9" s="1">
        <f t="shared" si="12"/>
        <v>2008</v>
      </c>
      <c r="AF9" s="3">
        <v>0</v>
      </c>
      <c r="AG9" s="3">
        <f>'[2]SPPC'!AK11</f>
        <v>0</v>
      </c>
      <c r="AH9" s="3">
        <f t="shared" si="5"/>
        <v>0</v>
      </c>
      <c r="AK9" s="1">
        <f t="shared" si="13"/>
        <v>2008</v>
      </c>
      <c r="AL9" s="3">
        <v>0</v>
      </c>
      <c r="AM9" s="3">
        <f>'[2]SPPC'!AQ11</f>
        <v>0</v>
      </c>
      <c r="AN9" s="3">
        <f t="shared" si="6"/>
        <v>0</v>
      </c>
      <c r="AQ9" s="1">
        <f t="shared" si="14"/>
        <v>2008</v>
      </c>
      <c r="AR9" s="3">
        <f>'[2]NPC'!B13</f>
        <v>22845.767</v>
      </c>
      <c r="AS9" s="3">
        <f>'[2]SPPC'!B12</f>
        <v>9217.428199999998</v>
      </c>
      <c r="AT9" s="3">
        <f>SUM(AR9:AS9)</f>
        <v>32063.1952</v>
      </c>
      <c r="AW9" s="1">
        <f t="shared" si="15"/>
        <v>2008</v>
      </c>
      <c r="AX9" s="3">
        <f>'[2]NPC'!C13</f>
        <v>22499.899793804707</v>
      </c>
      <c r="AY9" s="3">
        <f>'[2]SPPC'!C12</f>
        <v>9077.651275965152</v>
      </c>
      <c r="AZ9" s="3">
        <f>SUM(AX9:AY9)</f>
        <v>31577.55106976986</v>
      </c>
    </row>
    <row r="10" spans="1:52" ht="13.5">
      <c r="A10" s="1">
        <f t="shared" si="7"/>
        <v>2009</v>
      </c>
      <c r="B10" s="3">
        <f>'[2]NPC'!H14</f>
        <v>21692</v>
      </c>
      <c r="C10" s="3">
        <f>'[2]SPPC'!G13</f>
        <v>10029.964</v>
      </c>
      <c r="D10" s="3">
        <f t="shared" si="0"/>
        <v>31721.964</v>
      </c>
      <c r="G10" s="1">
        <f t="shared" si="8"/>
        <v>2009</v>
      </c>
      <c r="H10" s="3">
        <f>'[2]NPC'!I14</f>
        <v>23938.368</v>
      </c>
      <c r="I10" s="3">
        <f>'[2]SPPC'!H13</f>
        <v>9923</v>
      </c>
      <c r="J10" s="3">
        <f t="shared" si="1"/>
        <v>33861.368</v>
      </c>
      <c r="M10" s="1">
        <f t="shared" si="9"/>
        <v>2009</v>
      </c>
      <c r="N10" s="3">
        <f>'[2]NPC'!J14</f>
        <v>24475.663</v>
      </c>
      <c r="O10" s="3">
        <f>'[2]SPPC'!I13</f>
        <v>9370.833</v>
      </c>
      <c r="P10" s="3">
        <f t="shared" si="2"/>
        <v>33846.496</v>
      </c>
      <c r="S10" s="1">
        <f t="shared" si="10"/>
        <v>2009</v>
      </c>
      <c r="T10" s="3">
        <f>'[2]NPC'!L14</f>
        <v>24185.926</v>
      </c>
      <c r="U10" s="3">
        <f>'[2]SPPC'!K13</f>
        <v>9849.595</v>
      </c>
      <c r="V10" s="3">
        <f t="shared" si="3"/>
        <v>34035.521</v>
      </c>
      <c r="Y10" s="1">
        <f t="shared" si="11"/>
        <v>2009</v>
      </c>
      <c r="Z10" s="3">
        <f>'[2]NPC'!P14</f>
        <v>22789.67</v>
      </c>
      <c r="AA10" s="3">
        <f>'[2]SPPC'!O13</f>
        <v>8793.445</v>
      </c>
      <c r="AB10" s="3">
        <f t="shared" si="4"/>
        <v>31583.114999999998</v>
      </c>
      <c r="AE10" s="1">
        <f t="shared" si="12"/>
        <v>2009</v>
      </c>
      <c r="AF10" s="3">
        <v>0</v>
      </c>
      <c r="AG10" s="3">
        <f>'[2]SPPC'!AK12</f>
        <v>0</v>
      </c>
      <c r="AH10" s="3">
        <f t="shared" si="5"/>
        <v>0</v>
      </c>
      <c r="AK10" s="1">
        <f t="shared" si="13"/>
        <v>2009</v>
      </c>
      <c r="AL10" s="3">
        <v>0</v>
      </c>
      <c r="AM10" s="3">
        <v>0</v>
      </c>
      <c r="AN10" s="3">
        <f>SUM(AL10:AM10)</f>
        <v>0</v>
      </c>
      <c r="AQ10" s="1">
        <f t="shared" si="14"/>
        <v>2009</v>
      </c>
      <c r="AR10" s="3">
        <f>'[2]NPC'!B14</f>
        <v>22060.699</v>
      </c>
      <c r="AS10" s="3">
        <f>'[2]SPPC'!B13</f>
        <v>8715.6304</v>
      </c>
      <c r="AT10" s="3">
        <f>SUM(AR10:AS10)</f>
        <v>30776.329400000002</v>
      </c>
      <c r="AW10" s="1">
        <f t="shared" si="15"/>
        <v>2009</v>
      </c>
      <c r="AX10" s="3">
        <f>'[2]NPC'!C14</f>
        <v>22021.8221750607</v>
      </c>
      <c r="AY10" s="3">
        <f>'[2]SPPC'!C13</f>
        <v>8598.588497500119</v>
      </c>
      <c r="AZ10" s="3">
        <f>SUM(AX10:AY10)</f>
        <v>30620.41067256082</v>
      </c>
    </row>
    <row r="11" spans="1:52" ht="13.5">
      <c r="A11" s="1">
        <f t="shared" si="7"/>
        <v>2010</v>
      </c>
      <c r="B11" s="3">
        <f>'[2]NPC'!H15</f>
        <v>22278</v>
      </c>
      <c r="C11" s="3">
        <f>'[2]SPPC'!G14</f>
        <v>10244.155</v>
      </c>
      <c r="D11" s="3">
        <f t="shared" si="0"/>
        <v>32522.155</v>
      </c>
      <c r="G11" s="1">
        <f t="shared" si="8"/>
        <v>2010</v>
      </c>
      <c r="H11" s="3">
        <f>'[2]NPC'!I15</f>
        <v>24660.876</v>
      </c>
      <c r="I11" s="3">
        <f>'[2]SPPC'!H14</f>
        <v>10000</v>
      </c>
      <c r="J11" s="3">
        <f t="shared" si="1"/>
        <v>34660.876000000004</v>
      </c>
      <c r="M11" s="1">
        <f t="shared" si="9"/>
        <v>2010</v>
      </c>
      <c r="N11" s="3">
        <f>'[2]NPC'!J15</f>
        <v>25355.488</v>
      </c>
      <c r="O11" s="3">
        <f>'[2]SPPC'!I14</f>
        <v>9482.571</v>
      </c>
      <c r="P11" s="3">
        <f t="shared" si="2"/>
        <v>34838.059</v>
      </c>
      <c r="S11" s="1">
        <f t="shared" si="10"/>
        <v>2010</v>
      </c>
      <c r="T11" s="3">
        <f>'[2]NPC'!L15</f>
        <v>25149.116</v>
      </c>
      <c r="U11" s="3">
        <f>'[2]SPPC'!K14</f>
        <v>10006.257</v>
      </c>
      <c r="V11" s="3">
        <f t="shared" si="3"/>
        <v>35155.373</v>
      </c>
      <c r="Y11" s="1">
        <f t="shared" si="11"/>
        <v>2010</v>
      </c>
      <c r="Z11" s="3">
        <f>'[2]NPC'!P15</f>
        <v>23248.15</v>
      </c>
      <c r="AA11" s="3">
        <f>'[2]SPPC'!O14</f>
        <v>8817.145</v>
      </c>
      <c r="AB11" s="3">
        <f t="shared" si="4"/>
        <v>32065.295000000002</v>
      </c>
      <c r="AE11" s="1">
        <f t="shared" si="12"/>
        <v>2010</v>
      </c>
      <c r="AF11" s="3">
        <f>'[2]NPC'!R15</f>
        <v>22057.838</v>
      </c>
      <c r="AG11" s="3">
        <f>'[2]SPPC'!P14</f>
        <v>8609.711</v>
      </c>
      <c r="AH11" s="3">
        <f t="shared" si="5"/>
        <v>30667.549</v>
      </c>
      <c r="AK11" s="1">
        <f t="shared" si="13"/>
        <v>2010</v>
      </c>
      <c r="AL11" s="3">
        <f>'[2]NPC'!T15</f>
        <v>21627.055</v>
      </c>
      <c r="AM11" s="3">
        <f>'[2]SPPC'!R14</f>
        <v>8670.649</v>
      </c>
      <c r="AN11" s="3">
        <f t="shared" si="6"/>
        <v>30297.703999999998</v>
      </c>
      <c r="AQ11" s="1">
        <f t="shared" si="14"/>
        <v>2010</v>
      </c>
      <c r="AR11" s="3" t="str">
        <f>'[2]NPC'!B15</f>
        <v> </v>
      </c>
      <c r="AS11" s="3" t="str">
        <f>'[2]SPPC'!B14</f>
        <v> </v>
      </c>
      <c r="AT11" s="3">
        <f>SUM(AR11:AS11)</f>
        <v>0</v>
      </c>
      <c r="AW11" s="1">
        <f t="shared" si="15"/>
        <v>2010</v>
      </c>
      <c r="AX11" s="3" t="str">
        <f>'[2]NPC'!C15</f>
        <v> </v>
      </c>
      <c r="AY11" s="3" t="str">
        <f>'[2]SPPC'!C14</f>
        <v> </v>
      </c>
      <c r="AZ11" s="3">
        <f>SUM(AX11:AY11)</f>
        <v>0</v>
      </c>
    </row>
    <row r="12" spans="1:52" ht="13.5">
      <c r="A12" s="1">
        <f t="shared" si="7"/>
        <v>2011</v>
      </c>
      <c r="B12" s="3">
        <f>'[2]NPC'!H16</f>
        <v>22873</v>
      </c>
      <c r="C12" s="3">
        <f>'[2]SPPC'!G15</f>
        <v>10468.511</v>
      </c>
      <c r="D12" s="3">
        <f t="shared" si="0"/>
        <v>33341.511</v>
      </c>
      <c r="G12" s="1">
        <f t="shared" si="8"/>
        <v>2011</v>
      </c>
      <c r="H12" s="3">
        <f>'[2]NPC'!I16</f>
        <v>25225.743</v>
      </c>
      <c r="I12" s="3">
        <f>'[2]SPPC'!H15</f>
        <v>10133</v>
      </c>
      <c r="J12" s="3">
        <f t="shared" si="1"/>
        <v>35358.743</v>
      </c>
      <c r="M12" s="1">
        <f t="shared" si="9"/>
        <v>2011</v>
      </c>
      <c r="N12" s="3">
        <f>'[2]NPC'!J16</f>
        <v>26028.336</v>
      </c>
      <c r="O12" s="3">
        <f>'[2]SPPC'!I15</f>
        <v>9539.597</v>
      </c>
      <c r="P12" s="3">
        <f t="shared" si="2"/>
        <v>35567.933</v>
      </c>
      <c r="S12" s="1">
        <f t="shared" si="10"/>
        <v>2011</v>
      </c>
      <c r="T12" s="3">
        <f>'[2]NPC'!L16</f>
        <v>25991.374</v>
      </c>
      <c r="U12" s="3">
        <f>'[2]SPPC'!K15</f>
        <v>10187.067</v>
      </c>
      <c r="V12" s="3">
        <f t="shared" si="3"/>
        <v>36178.441</v>
      </c>
      <c r="Y12" s="1">
        <f t="shared" si="11"/>
        <v>2011</v>
      </c>
      <c r="Z12" s="3">
        <f>'[2]NPC'!P16</f>
        <v>23903.22</v>
      </c>
      <c r="AA12" s="3">
        <f>'[2]SPPC'!O15</f>
        <v>8894.658</v>
      </c>
      <c r="AB12" s="3">
        <f t="shared" si="4"/>
        <v>32797.878</v>
      </c>
      <c r="AE12" s="1">
        <f t="shared" si="12"/>
        <v>2011</v>
      </c>
      <c r="AF12" s="3">
        <f>'[2]NPC'!R16</f>
        <v>22450.718</v>
      </c>
      <c r="AG12" s="3">
        <f>'[2]SPPC'!P15</f>
        <v>8594.496</v>
      </c>
      <c r="AH12" s="3">
        <f t="shared" si="5"/>
        <v>31045.214</v>
      </c>
      <c r="AK12" s="1">
        <f t="shared" si="13"/>
        <v>2011</v>
      </c>
      <c r="AL12" s="3">
        <f>'[2]NPC'!T16</f>
        <v>21511.624</v>
      </c>
      <c r="AM12" s="3">
        <f>'[2]SPPC'!R15</f>
        <v>8666.083</v>
      </c>
      <c r="AN12" s="3">
        <f t="shared" si="6"/>
        <v>30177.707000000002</v>
      </c>
      <c r="AQ12" s="1">
        <f t="shared" si="14"/>
        <v>2011</v>
      </c>
      <c r="AR12" s="3"/>
      <c r="AS12" s="3"/>
      <c r="AT12" s="3"/>
      <c r="AW12" s="1">
        <f t="shared" si="15"/>
        <v>2011</v>
      </c>
      <c r="AX12" s="3"/>
      <c r="AY12" s="3"/>
      <c r="AZ12" s="3"/>
    </row>
    <row r="13" spans="1:52" ht="13.5">
      <c r="A13" s="1">
        <f t="shared" si="7"/>
        <v>2012</v>
      </c>
      <c r="B13" s="3">
        <f>'[2]NPC'!H17</f>
        <v>23458</v>
      </c>
      <c r="C13" s="3">
        <f>'[2]SPPC'!G16</f>
        <v>10672.771</v>
      </c>
      <c r="D13" s="3">
        <f t="shared" si="0"/>
        <v>34130.771</v>
      </c>
      <c r="G13" s="1">
        <f t="shared" si="8"/>
        <v>2012</v>
      </c>
      <c r="H13" s="3">
        <f>'[2]NPC'!I17</f>
        <v>26013.271</v>
      </c>
      <c r="I13" s="3">
        <f>'[2]SPPC'!H16</f>
        <v>10444</v>
      </c>
      <c r="J13" s="3">
        <f t="shared" si="1"/>
        <v>36457.271</v>
      </c>
      <c r="M13" s="1">
        <f t="shared" si="9"/>
        <v>2012</v>
      </c>
      <c r="N13" s="3">
        <f>'[2]NPC'!J17</f>
        <v>26847.022</v>
      </c>
      <c r="O13" s="3">
        <f>'[2]SPPC'!I16</f>
        <v>9711.084</v>
      </c>
      <c r="P13" s="3">
        <f t="shared" si="2"/>
        <v>36558.106</v>
      </c>
      <c r="S13" s="1">
        <f t="shared" si="10"/>
        <v>2012</v>
      </c>
      <c r="T13" s="3">
        <f>'[2]NPC'!L17</f>
        <v>26790.997</v>
      </c>
      <c r="U13" s="3">
        <f>'[2]SPPC'!K16</f>
        <v>10264.018</v>
      </c>
      <c r="V13" s="3">
        <f t="shared" si="3"/>
        <v>37055.015</v>
      </c>
      <c r="Y13" s="1">
        <f t="shared" si="11"/>
        <v>2012</v>
      </c>
      <c r="Z13" s="3">
        <f>'[2]NPC'!P17</f>
        <v>24746.806</v>
      </c>
      <c r="AA13" s="3">
        <f>'[2]SPPC'!O16</f>
        <v>9054.24</v>
      </c>
      <c r="AB13" s="3">
        <f t="shared" si="4"/>
        <v>33801.046</v>
      </c>
      <c r="AE13" s="1">
        <f t="shared" si="12"/>
        <v>2012</v>
      </c>
      <c r="AF13" s="3">
        <f>'[2]NPC'!R17</f>
        <v>22880.693</v>
      </c>
      <c r="AG13" s="3">
        <f>'[2]SPPC'!P16</f>
        <v>8751.267</v>
      </c>
      <c r="AH13" s="3">
        <f t="shared" si="5"/>
        <v>31631.96</v>
      </c>
      <c r="AK13" s="1">
        <f t="shared" si="13"/>
        <v>2012</v>
      </c>
      <c r="AL13" s="3">
        <f>'[2]NPC'!T17</f>
        <v>21703.378</v>
      </c>
      <c r="AM13" s="3">
        <f>'[2]SPPC'!R16</f>
        <v>8819.272</v>
      </c>
      <c r="AN13" s="3">
        <f t="shared" si="6"/>
        <v>30522.65</v>
      </c>
      <c r="AQ13" s="1">
        <f t="shared" si="14"/>
        <v>2012</v>
      </c>
      <c r="AR13" s="3"/>
      <c r="AS13" s="3"/>
      <c r="AT13" s="3"/>
      <c r="AW13" s="1">
        <f t="shared" si="15"/>
        <v>2012</v>
      </c>
      <c r="AX13" s="3"/>
      <c r="AY13" s="3"/>
      <c r="AZ13" s="3"/>
    </row>
    <row r="14" spans="1:52" ht="13.5">
      <c r="A14" s="1">
        <f t="shared" si="7"/>
        <v>2013</v>
      </c>
      <c r="B14" s="3">
        <f>'[2]NPC'!H18</f>
        <v>24018</v>
      </c>
      <c r="C14" s="3">
        <f>'[2]SPPC'!G17</f>
        <v>10800.791</v>
      </c>
      <c r="D14" s="3">
        <f t="shared" si="0"/>
        <v>34818.791</v>
      </c>
      <c r="G14" s="1">
        <f t="shared" si="8"/>
        <v>2013</v>
      </c>
      <c r="H14" s="3">
        <f>'[2]NPC'!I18</f>
        <v>26614.958</v>
      </c>
      <c r="I14" s="3">
        <f>'[2]SPPC'!H17</f>
        <v>10545</v>
      </c>
      <c r="J14" s="3">
        <f t="shared" si="1"/>
        <v>37159.958</v>
      </c>
      <c r="M14" s="1">
        <f t="shared" si="9"/>
        <v>2013</v>
      </c>
      <c r="N14" s="3">
        <f>'[2]NPC'!J18</f>
        <v>27420.534</v>
      </c>
      <c r="O14" s="3">
        <f>'[2]SPPC'!I17</f>
        <v>9837.662</v>
      </c>
      <c r="P14" s="3">
        <f t="shared" si="2"/>
        <v>37258.195999999996</v>
      </c>
      <c r="S14" s="1">
        <f t="shared" si="10"/>
        <v>2013</v>
      </c>
      <c r="T14" s="3">
        <f>'[2]NPC'!L18</f>
        <v>27409.764</v>
      </c>
      <c r="U14" s="3">
        <f>'[2]SPPC'!K17</f>
        <v>10378.637</v>
      </c>
      <c r="V14" s="3">
        <f t="shared" si="3"/>
        <v>37788.401</v>
      </c>
      <c r="Y14" s="1">
        <f t="shared" si="11"/>
        <v>2013</v>
      </c>
      <c r="Z14" s="3">
        <f>'[2]NPC'!P18</f>
        <v>25333.062</v>
      </c>
      <c r="AA14" s="3">
        <f>'[2]SPPC'!O17</f>
        <v>9147.28</v>
      </c>
      <c r="AB14" s="3">
        <f t="shared" si="4"/>
        <v>34480.342000000004</v>
      </c>
      <c r="AE14" s="1">
        <f t="shared" si="12"/>
        <v>2013</v>
      </c>
      <c r="AF14" s="3">
        <f>'[2]NPC'!R18</f>
        <v>23233.461</v>
      </c>
      <c r="AG14" s="3">
        <f>'[2]SPPC'!P17</f>
        <v>8812.677</v>
      </c>
      <c r="AH14" s="3">
        <f t="shared" si="5"/>
        <v>32046.138</v>
      </c>
      <c r="AK14" s="1">
        <f t="shared" si="13"/>
        <v>2013</v>
      </c>
      <c r="AL14" s="3">
        <f>'[2]NPC'!T18</f>
        <v>21784.157</v>
      </c>
      <c r="AM14" s="3">
        <f>'[2]SPPC'!R17</f>
        <v>8829.768</v>
      </c>
      <c r="AN14" s="3">
        <f t="shared" si="6"/>
        <v>30613.925</v>
      </c>
      <c r="AQ14" s="1">
        <f t="shared" si="14"/>
        <v>2013</v>
      </c>
      <c r="AR14" s="3"/>
      <c r="AS14" s="3"/>
      <c r="AT14" s="3"/>
      <c r="AW14" s="1">
        <f t="shared" si="15"/>
        <v>2013</v>
      </c>
      <c r="AX14" s="3"/>
      <c r="AY14" s="3"/>
      <c r="AZ14" s="3"/>
    </row>
    <row r="15" spans="1:52" ht="13.5">
      <c r="A15" s="1">
        <f t="shared" si="7"/>
        <v>2014</v>
      </c>
      <c r="B15" s="3">
        <f>'[2]NPC'!H19</f>
        <v>24508</v>
      </c>
      <c r="C15" s="3">
        <f>'[2]SPPC'!G18</f>
        <v>11029.216</v>
      </c>
      <c r="D15" s="3">
        <f t="shared" si="0"/>
        <v>35537.216</v>
      </c>
      <c r="G15" s="1">
        <f t="shared" si="8"/>
        <v>2014</v>
      </c>
      <c r="H15" s="3">
        <f>'[2]NPC'!I19</f>
        <v>27227.005</v>
      </c>
      <c r="I15" s="3">
        <f>'[2]SPPC'!H18</f>
        <v>10682</v>
      </c>
      <c r="J15" s="3">
        <f t="shared" si="1"/>
        <v>37909.005000000005</v>
      </c>
      <c r="M15" s="1">
        <f t="shared" si="9"/>
        <v>2014</v>
      </c>
      <c r="N15" s="3">
        <f>'[2]NPC'!J19</f>
        <v>28069.397</v>
      </c>
      <c r="O15" s="3">
        <f>'[2]SPPC'!I18</f>
        <v>9984.43</v>
      </c>
      <c r="P15" s="3">
        <f t="shared" si="2"/>
        <v>38053.827000000005</v>
      </c>
      <c r="S15" s="1">
        <f t="shared" si="10"/>
        <v>2014</v>
      </c>
      <c r="T15" s="3">
        <f>'[2]NPC'!L19</f>
        <v>28145.053</v>
      </c>
      <c r="U15" s="3">
        <f>'[2]SPPC'!K18</f>
        <v>10349.116</v>
      </c>
      <c r="V15" s="3">
        <f t="shared" si="3"/>
        <v>38494.169</v>
      </c>
      <c r="Y15" s="1">
        <f t="shared" si="11"/>
        <v>2014</v>
      </c>
      <c r="Z15" s="3">
        <f>'[2]NPC'!P19</f>
        <v>25890.08</v>
      </c>
      <c r="AA15" s="3">
        <f>'[2]SPPC'!O18</f>
        <v>9138.957</v>
      </c>
      <c r="AB15" s="3">
        <f t="shared" si="4"/>
        <v>35029.037000000004</v>
      </c>
      <c r="AE15" s="1">
        <f t="shared" si="12"/>
        <v>2014</v>
      </c>
      <c r="AF15" s="3">
        <f>'[2]NPC'!R19</f>
        <v>23707.37</v>
      </c>
      <c r="AG15" s="3">
        <f>'[2]SPPC'!P18</f>
        <v>8919.674</v>
      </c>
      <c r="AH15" s="3">
        <f t="shared" si="5"/>
        <v>32627.044</v>
      </c>
      <c r="AK15" s="1">
        <f t="shared" si="13"/>
        <v>2014</v>
      </c>
      <c r="AL15" s="3">
        <f>'[2]NPC'!T19</f>
        <v>22025.437</v>
      </c>
      <c r="AM15" s="3">
        <f>'[2]SPPC'!R18</f>
        <v>8859.742</v>
      </c>
      <c r="AN15" s="3">
        <f t="shared" si="6"/>
        <v>30885.179000000004</v>
      </c>
      <c r="AQ15" s="1">
        <f t="shared" si="14"/>
        <v>2014</v>
      </c>
      <c r="AR15" s="3"/>
      <c r="AS15" s="3"/>
      <c r="AT15" s="3"/>
      <c r="AW15" s="1">
        <f t="shared" si="15"/>
        <v>2014</v>
      </c>
      <c r="AX15" s="3"/>
      <c r="AY15" s="3"/>
      <c r="AZ15" s="3"/>
    </row>
    <row r="16" spans="1:52" ht="13.5">
      <c r="A16" s="1">
        <f t="shared" si="7"/>
        <v>2015</v>
      </c>
      <c r="B16" s="3">
        <f>'[2]NPC'!H20</f>
        <v>25007</v>
      </c>
      <c r="C16" s="3">
        <f>'[2]SPPC'!G19</f>
        <v>11299.496</v>
      </c>
      <c r="D16" s="3">
        <f t="shared" si="0"/>
        <v>36306.496</v>
      </c>
      <c r="G16" s="1">
        <f t="shared" si="8"/>
        <v>2015</v>
      </c>
      <c r="H16" s="3">
        <f>'[2]NPC'!I20</f>
        <v>27769.057</v>
      </c>
      <c r="I16" s="3">
        <f>'[2]SPPC'!H19</f>
        <v>10991</v>
      </c>
      <c r="J16" s="3">
        <f t="shared" si="1"/>
        <v>38760.057</v>
      </c>
      <c r="M16" s="1">
        <f t="shared" si="9"/>
        <v>2015</v>
      </c>
      <c r="N16" s="3">
        <f>'[2]NPC'!J20</f>
        <v>28667.339</v>
      </c>
      <c r="O16" s="3">
        <f>'[2]SPPC'!I19</f>
        <v>10120.826</v>
      </c>
      <c r="P16" s="3">
        <f t="shared" si="2"/>
        <v>38788.165</v>
      </c>
      <c r="S16" s="1">
        <f t="shared" si="10"/>
        <v>2015</v>
      </c>
      <c r="T16" s="3">
        <f>'[2]NPC'!L20</f>
        <v>28863.109</v>
      </c>
      <c r="U16" s="3">
        <f>'[2]SPPC'!K19</f>
        <v>10317.353</v>
      </c>
      <c r="V16" s="3">
        <f t="shared" si="3"/>
        <v>39180.462</v>
      </c>
      <c r="Y16" s="1">
        <f t="shared" si="11"/>
        <v>2015</v>
      </c>
      <c r="Z16" s="3">
        <f>'[2]NPC'!P20</f>
        <v>26490.781</v>
      </c>
      <c r="AA16" s="3">
        <f>'[2]SPPC'!O19</f>
        <v>9245.632</v>
      </c>
      <c r="AB16" s="3">
        <f t="shared" si="4"/>
        <v>35736.413</v>
      </c>
      <c r="AE16" s="1">
        <f t="shared" si="12"/>
        <v>2015</v>
      </c>
      <c r="AF16" s="3">
        <f>'[2]NPC'!R20</f>
        <v>24122.689</v>
      </c>
      <c r="AG16" s="3">
        <f>'[2]SPPC'!P19</f>
        <v>9034.018</v>
      </c>
      <c r="AH16" s="3">
        <f t="shared" si="5"/>
        <v>33156.706999999995</v>
      </c>
      <c r="AK16" s="1">
        <f t="shared" si="13"/>
        <v>2015</v>
      </c>
      <c r="AL16" s="3">
        <f>'[2]NPC'!T20</f>
        <v>22251.705</v>
      </c>
      <c r="AM16" s="3">
        <f>'[2]SPPC'!R19</f>
        <v>8885.59</v>
      </c>
      <c r="AN16" s="3">
        <f t="shared" si="6"/>
        <v>31137.295000000002</v>
      </c>
      <c r="AQ16" s="1">
        <f t="shared" si="14"/>
        <v>2015</v>
      </c>
      <c r="AR16" s="3"/>
      <c r="AS16" s="3"/>
      <c r="AT16" s="3"/>
      <c r="AW16" s="1">
        <f t="shared" si="15"/>
        <v>2015</v>
      </c>
      <c r="AX16" s="3"/>
      <c r="AY16" s="3"/>
      <c r="AZ16" s="3"/>
    </row>
    <row r="17" spans="1:52" ht="13.5">
      <c r="A17" s="1">
        <f t="shared" si="7"/>
        <v>2016</v>
      </c>
      <c r="B17" s="3">
        <f>'[2]NPC'!H21</f>
        <v>25499</v>
      </c>
      <c r="C17" s="3">
        <f>'[2]SPPC'!G20</f>
        <v>11572.908</v>
      </c>
      <c r="D17" s="3">
        <f t="shared" si="0"/>
        <v>37071.907999999996</v>
      </c>
      <c r="G17" s="1">
        <f t="shared" si="8"/>
        <v>2016</v>
      </c>
      <c r="H17" s="3">
        <f>'[2]NPC'!I21</f>
        <v>28486.767</v>
      </c>
      <c r="I17" s="3">
        <f>'[2]SPPC'!H20</f>
        <v>11188</v>
      </c>
      <c r="J17" s="3">
        <f t="shared" si="1"/>
        <v>39674.767</v>
      </c>
      <c r="M17" s="1">
        <f t="shared" si="9"/>
        <v>2016</v>
      </c>
      <c r="N17" s="3">
        <f>'[2]NPC'!J21</f>
        <v>29305.513</v>
      </c>
      <c r="O17" s="3">
        <f>'[2]SPPC'!I20</f>
        <v>10289.69</v>
      </c>
      <c r="P17" s="3">
        <f t="shared" si="2"/>
        <v>39595.203</v>
      </c>
      <c r="S17" s="1">
        <f t="shared" si="10"/>
        <v>2016</v>
      </c>
      <c r="T17" s="3">
        <f>'[2]NPC'!L21</f>
        <v>29604.701</v>
      </c>
      <c r="U17" s="3">
        <f>'[2]SPPC'!K20</f>
        <v>10452.46</v>
      </c>
      <c r="V17" s="3">
        <f t="shared" si="3"/>
        <v>40057.161</v>
      </c>
      <c r="Y17" s="1">
        <f t="shared" si="11"/>
        <v>2016</v>
      </c>
      <c r="Z17" s="3">
        <f>'[2]NPC'!P21</f>
        <v>27171.37</v>
      </c>
      <c r="AA17" s="3">
        <f>'[2]SPPC'!O20</f>
        <v>9390.574</v>
      </c>
      <c r="AB17" s="3">
        <f t="shared" si="4"/>
        <v>36561.944</v>
      </c>
      <c r="AE17" s="1">
        <f t="shared" si="12"/>
        <v>2016</v>
      </c>
      <c r="AF17" s="3">
        <f>'[2]NPC'!R21</f>
        <v>24590.769</v>
      </c>
      <c r="AG17" s="3">
        <f>'[2]SPPC'!P20</f>
        <v>9153.039</v>
      </c>
      <c r="AH17" s="3">
        <f t="shared" si="5"/>
        <v>33743.808000000005</v>
      </c>
      <c r="AK17" s="1">
        <f t="shared" si="13"/>
        <v>2016</v>
      </c>
      <c r="AL17" s="3">
        <f>'[2]NPC'!T21</f>
        <v>22525.199</v>
      </c>
      <c r="AM17" s="3">
        <f>'[2]SPPC'!R20</f>
        <v>8972.995</v>
      </c>
      <c r="AN17" s="3">
        <f t="shared" si="6"/>
        <v>31498.194000000003</v>
      </c>
      <c r="AQ17" s="1">
        <f t="shared" si="14"/>
        <v>2016</v>
      </c>
      <c r="AR17" s="3"/>
      <c r="AS17" s="3"/>
      <c r="AT17" s="3"/>
      <c r="AW17" s="1">
        <f t="shared" si="15"/>
        <v>2016</v>
      </c>
      <c r="AX17" s="3"/>
      <c r="AY17" s="3"/>
      <c r="AZ17" s="3"/>
    </row>
    <row r="18" spans="1:52" ht="13.5">
      <c r="A18" s="1">
        <f t="shared" si="7"/>
        <v>2017</v>
      </c>
      <c r="B18" s="3">
        <f>'[2]NPC'!H22</f>
        <v>25967</v>
      </c>
      <c r="C18" s="3">
        <f>'[2]SPPC'!G21</f>
        <v>11754.771</v>
      </c>
      <c r="D18" s="3">
        <f t="shared" si="0"/>
        <v>37721.771</v>
      </c>
      <c r="G18" s="1">
        <f t="shared" si="8"/>
        <v>2017</v>
      </c>
      <c r="H18" s="3">
        <f>'[2]NPC'!I22</f>
        <v>29044.355</v>
      </c>
      <c r="I18" s="3">
        <f>'[2]SPPC'!H21</f>
        <v>11328</v>
      </c>
      <c r="J18" s="3">
        <f t="shared" si="1"/>
        <v>40372.354999999996</v>
      </c>
      <c r="M18" s="1">
        <f t="shared" si="9"/>
        <v>2017</v>
      </c>
      <c r="N18" s="3">
        <f>'[2]NPC'!J22</f>
        <v>29763.619</v>
      </c>
      <c r="O18" s="3">
        <f>'[2]SPPC'!I21</f>
        <v>10400.518</v>
      </c>
      <c r="P18" s="3">
        <f t="shared" si="2"/>
        <v>40164.137</v>
      </c>
      <c r="S18" s="1">
        <f t="shared" si="10"/>
        <v>2017</v>
      </c>
      <c r="T18" s="3">
        <f>'[2]NPC'!L22</f>
        <v>30211.583</v>
      </c>
      <c r="U18" s="3">
        <f>'[2]SPPC'!K21</f>
        <v>10614.237</v>
      </c>
      <c r="V18" s="3">
        <f t="shared" si="3"/>
        <v>40825.82</v>
      </c>
      <c r="Y18" s="1">
        <f t="shared" si="11"/>
        <v>2017</v>
      </c>
      <c r="Z18" s="3">
        <f>'[2]NPC'!P22</f>
        <v>27713.468</v>
      </c>
      <c r="AA18" s="3">
        <f>'[2]SPPC'!O21</f>
        <v>9475.071</v>
      </c>
      <c r="AB18" s="3">
        <f t="shared" si="4"/>
        <v>37188.539000000004</v>
      </c>
      <c r="AE18" s="1">
        <f t="shared" si="12"/>
        <v>2017</v>
      </c>
      <c r="AF18" s="3">
        <f>'[2]NPC'!R22</f>
        <v>24950.99</v>
      </c>
      <c r="AG18" s="3">
        <f>'[2]SPPC'!P21</f>
        <v>9238.362</v>
      </c>
      <c r="AH18" s="3">
        <f t="shared" si="5"/>
        <v>34189.352</v>
      </c>
      <c r="AK18" s="1">
        <f t="shared" si="13"/>
        <v>2017</v>
      </c>
      <c r="AL18" s="3">
        <f>'[2]NPC'!T22</f>
        <v>22692.858</v>
      </c>
      <c r="AM18" s="3">
        <f>'[2]SPPC'!R21</f>
        <v>8995.377</v>
      </c>
      <c r="AN18" s="3">
        <f t="shared" si="6"/>
        <v>31688.235</v>
      </c>
      <c r="AQ18" s="1">
        <f t="shared" si="14"/>
        <v>2017</v>
      </c>
      <c r="AR18" s="3"/>
      <c r="AS18" s="3"/>
      <c r="AT18" s="3"/>
      <c r="AW18" s="1">
        <f t="shared" si="15"/>
        <v>2017</v>
      </c>
      <c r="AX18" s="3"/>
      <c r="AY18" s="3"/>
      <c r="AZ18" s="3"/>
    </row>
    <row r="19" spans="1:52" ht="13.5">
      <c r="A19" s="1">
        <f t="shared" si="7"/>
        <v>2018</v>
      </c>
      <c r="B19" s="3">
        <f>'[2]NPC'!H23</f>
        <v>26390</v>
      </c>
      <c r="C19" s="3">
        <f>'[2]SPPC'!G22</f>
        <v>11965.937</v>
      </c>
      <c r="D19" s="3">
        <f t="shared" si="0"/>
        <v>38355.937</v>
      </c>
      <c r="G19" s="1">
        <f t="shared" si="8"/>
        <v>2018</v>
      </c>
      <c r="H19" s="3">
        <f>'[2]NPC'!I23</f>
        <v>29616.574</v>
      </c>
      <c r="I19" s="3">
        <f>'[2]SPPC'!H22</f>
        <v>11650</v>
      </c>
      <c r="J19" s="3">
        <f t="shared" si="1"/>
        <v>41266.574</v>
      </c>
      <c r="M19" s="1">
        <f t="shared" si="9"/>
        <v>2018</v>
      </c>
      <c r="N19" s="3">
        <f>'[2]NPC'!J23</f>
        <v>30250.036</v>
      </c>
      <c r="O19" s="3">
        <f>'[2]SPPC'!I22</f>
        <v>10536.381</v>
      </c>
      <c r="P19" s="3">
        <f t="shared" si="2"/>
        <v>40786.417</v>
      </c>
      <c r="S19" s="1">
        <f t="shared" si="10"/>
        <v>2018</v>
      </c>
      <c r="T19" s="3">
        <f>'[2]NPC'!L23</f>
        <v>30841.753</v>
      </c>
      <c r="U19" s="3">
        <f>'[2]SPPC'!K22</f>
        <v>10767.44</v>
      </c>
      <c r="V19" s="3">
        <f t="shared" si="3"/>
        <v>41609.193</v>
      </c>
      <c r="Y19" s="1">
        <f t="shared" si="11"/>
        <v>2018</v>
      </c>
      <c r="Z19" s="3">
        <f>'[2]NPC'!P23</f>
        <v>28438.788</v>
      </c>
      <c r="AA19" s="3">
        <f>'[2]SPPC'!O22</f>
        <v>9631.876</v>
      </c>
      <c r="AB19" s="3">
        <f t="shared" si="4"/>
        <v>38070.664000000004</v>
      </c>
      <c r="AE19" s="1">
        <f t="shared" si="12"/>
        <v>2018</v>
      </c>
      <c r="AF19" s="3">
        <f>'[2]NPC'!R23</f>
        <v>25453.362</v>
      </c>
      <c r="AG19" s="3">
        <f>'[2]SPPC'!P22</f>
        <v>9385.128</v>
      </c>
      <c r="AH19" s="3">
        <f t="shared" si="5"/>
        <v>34838.490000000005</v>
      </c>
      <c r="AK19" s="1">
        <f t="shared" si="13"/>
        <v>2018</v>
      </c>
      <c r="AL19" s="3">
        <f>'[2]NPC'!T23</f>
        <v>22935.769</v>
      </c>
      <c r="AM19" s="3">
        <f>'[2]SPPC'!R22</f>
        <v>9061.012</v>
      </c>
      <c r="AN19" s="3">
        <f t="shared" si="6"/>
        <v>31996.781000000003</v>
      </c>
      <c r="AQ19" s="1">
        <f t="shared" si="14"/>
        <v>2018</v>
      </c>
      <c r="AR19" s="3"/>
      <c r="AS19" s="3"/>
      <c r="AT19" s="3"/>
      <c r="AW19" s="1">
        <f t="shared" si="15"/>
        <v>2018</v>
      </c>
      <c r="AX19" s="3"/>
      <c r="AY19" s="3"/>
      <c r="AZ19" s="3"/>
    </row>
    <row r="20" spans="1:52" ht="13.5">
      <c r="A20" s="1">
        <f t="shared" si="7"/>
        <v>2019</v>
      </c>
      <c r="B20" s="3">
        <f>'[2]NPC'!H24</f>
        <v>26816</v>
      </c>
      <c r="C20" s="3">
        <f>'[2]SPPC'!G23</f>
        <v>12293.433</v>
      </c>
      <c r="D20" s="3">
        <f t="shared" si="0"/>
        <v>39109.433000000005</v>
      </c>
      <c r="G20" s="1">
        <f t="shared" si="8"/>
        <v>2019</v>
      </c>
      <c r="H20" s="3">
        <f>'[2]NPC'!I24</f>
        <v>30175.565</v>
      </c>
      <c r="I20" s="3">
        <f>'[2]SPPC'!H23</f>
        <v>11814</v>
      </c>
      <c r="J20" s="3">
        <f t="shared" si="1"/>
        <v>41989.565</v>
      </c>
      <c r="M20" s="1">
        <f t="shared" si="9"/>
        <v>2019</v>
      </c>
      <c r="N20" s="3">
        <f>'[2]NPC'!J24</f>
        <v>30727.488</v>
      </c>
      <c r="O20" s="3">
        <f>'[2]SPPC'!I23</f>
        <v>10672.039</v>
      </c>
      <c r="P20" s="3">
        <f t="shared" si="2"/>
        <v>41399.527</v>
      </c>
      <c r="S20" s="1">
        <f t="shared" si="10"/>
        <v>2019</v>
      </c>
      <c r="T20" s="3">
        <f>'[2]NPC'!L24</f>
        <v>31412.043</v>
      </c>
      <c r="U20" s="3">
        <f>'[2]SPPC'!K23</f>
        <v>10915.022</v>
      </c>
      <c r="V20" s="3">
        <f t="shared" si="3"/>
        <v>42327.065</v>
      </c>
      <c r="Y20" s="1">
        <f t="shared" si="11"/>
        <v>2019</v>
      </c>
      <c r="Z20" s="3">
        <f>'[2]NPC'!P24</f>
        <v>29173.355</v>
      </c>
      <c r="AA20" s="3">
        <f>'[2]SPPC'!O23</f>
        <v>9797.319</v>
      </c>
      <c r="AB20" s="3">
        <f t="shared" si="4"/>
        <v>38970.674</v>
      </c>
      <c r="AE20" s="1">
        <f t="shared" si="12"/>
        <v>2019</v>
      </c>
      <c r="AF20" s="3">
        <f>'[2]NPC'!R24</f>
        <v>25941.675</v>
      </c>
      <c r="AG20" s="3">
        <f>'[2]SPPC'!P23</f>
        <v>9549.461</v>
      </c>
      <c r="AH20" s="3">
        <f t="shared" si="5"/>
        <v>35491.136</v>
      </c>
      <c r="AK20" s="1">
        <f t="shared" si="13"/>
        <v>2019</v>
      </c>
      <c r="AL20" s="3">
        <f>'[2]NPC'!T24</f>
        <v>23246.712</v>
      </c>
      <c r="AM20" s="3">
        <f>'[2]SPPC'!R23</f>
        <v>9148.949</v>
      </c>
      <c r="AN20" s="3">
        <f t="shared" si="6"/>
        <v>32395.661</v>
      </c>
      <c r="AQ20" s="1">
        <f t="shared" si="14"/>
        <v>2019</v>
      </c>
      <c r="AR20" s="3"/>
      <c r="AS20" s="3"/>
      <c r="AT20" s="3"/>
      <c r="AW20" s="1">
        <f t="shared" si="15"/>
        <v>2019</v>
      </c>
      <c r="AX20" s="3"/>
      <c r="AY20" s="3"/>
      <c r="AZ20" s="3"/>
    </row>
    <row r="21" spans="1:52" ht="13.5">
      <c r="A21" s="1">
        <f t="shared" si="7"/>
        <v>2020</v>
      </c>
      <c r="B21" s="3">
        <f>'[2]NPC'!H25</f>
        <v>27238</v>
      </c>
      <c r="C21" s="3">
        <f>'[2]SPPC'!G24</f>
        <v>12556.94</v>
      </c>
      <c r="D21" s="3">
        <f t="shared" si="0"/>
        <v>39794.94</v>
      </c>
      <c r="G21" s="1">
        <f t="shared" si="8"/>
        <v>2020</v>
      </c>
      <c r="H21" s="3">
        <f>'[2]NPC'!I25</f>
        <v>30784.382</v>
      </c>
      <c r="I21" s="3">
        <f>'[2]SPPC'!H24</f>
        <v>12022</v>
      </c>
      <c r="J21" s="3">
        <f t="shared" si="1"/>
        <v>42806.382</v>
      </c>
      <c r="M21" s="1">
        <f t="shared" si="9"/>
        <v>2020</v>
      </c>
      <c r="N21" s="3">
        <f>'[2]NPC'!J25</f>
        <v>31252.338</v>
      </c>
      <c r="O21" s="3">
        <f>'[2]SPPC'!I24</f>
        <v>10845.166</v>
      </c>
      <c r="P21" s="3">
        <f t="shared" si="2"/>
        <v>42097.504</v>
      </c>
      <c r="S21" s="1">
        <f t="shared" si="10"/>
        <v>2020</v>
      </c>
      <c r="T21" s="3">
        <f>'[2]NPC'!L25</f>
        <v>31988.986</v>
      </c>
      <c r="U21" s="3">
        <f>'[2]SPPC'!K24</f>
        <v>11055.312</v>
      </c>
      <c r="V21" s="3">
        <f t="shared" si="3"/>
        <v>43044.298</v>
      </c>
      <c r="Y21" s="1">
        <f t="shared" si="11"/>
        <v>2020</v>
      </c>
      <c r="Z21" s="3">
        <f>'[2]NPC'!P25</f>
        <v>29984.157</v>
      </c>
      <c r="AA21" s="3">
        <f>'[2]SPPC'!O24</f>
        <v>9994.227</v>
      </c>
      <c r="AB21" s="3">
        <f t="shared" si="4"/>
        <v>39978.384</v>
      </c>
      <c r="AE21" s="1">
        <f t="shared" si="12"/>
        <v>2020</v>
      </c>
      <c r="AF21" s="3">
        <f>'[2]NPC'!R25</f>
        <v>26450.657</v>
      </c>
      <c r="AG21" s="3">
        <f>'[2]SPPC'!P24</f>
        <v>9751.462</v>
      </c>
      <c r="AH21" s="3">
        <f t="shared" si="5"/>
        <v>36202.119</v>
      </c>
      <c r="AK21" s="1">
        <f t="shared" si="13"/>
        <v>2020</v>
      </c>
      <c r="AL21" s="3">
        <f>'[2]NPC'!T25</f>
        <v>23704.616</v>
      </c>
      <c r="AM21" s="3">
        <f>'[2]SPPC'!R24</f>
        <v>9305.178</v>
      </c>
      <c r="AN21" s="3">
        <f t="shared" si="6"/>
        <v>33009.794</v>
      </c>
      <c r="AQ21" s="1">
        <f t="shared" si="14"/>
        <v>2020</v>
      </c>
      <c r="AR21" s="3"/>
      <c r="AS21" s="3"/>
      <c r="AT21" s="3"/>
      <c r="AW21" s="1">
        <f t="shared" si="15"/>
        <v>2020</v>
      </c>
      <c r="AX21" s="3"/>
      <c r="AY21" s="3"/>
      <c r="AZ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</sheetData>
  <mergeCells count="9">
    <mergeCell ref="AL3:AO3"/>
    <mergeCell ref="AR3:AU3"/>
    <mergeCell ref="AX3:BA3"/>
    <mergeCell ref="B3:E3"/>
    <mergeCell ref="H3:K3"/>
    <mergeCell ref="N3:Q3"/>
    <mergeCell ref="T3:W3"/>
    <mergeCell ref="Z3:AC3"/>
    <mergeCell ref="AF3:AI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1"/>
  <sheetViews>
    <sheetView workbookViewId="0" topLeftCell="Z10">
      <selection activeCell="H28" sqref="H28"/>
    </sheetView>
  </sheetViews>
  <sheetFormatPr defaultColWidth="8.8515625" defaultRowHeight="15"/>
  <sheetData>
    <row r="3" spans="1:10" ht="13.5">
      <c r="A3" s="1" t="s">
        <v>0</v>
      </c>
      <c r="B3" s="1">
        <v>2005</v>
      </c>
      <c r="C3" s="1">
        <v>2006</v>
      </c>
      <c r="D3" s="1">
        <v>2007</v>
      </c>
      <c r="E3" s="1">
        <v>2008</v>
      </c>
      <c r="F3" s="1" t="s">
        <v>10</v>
      </c>
      <c r="G3" s="1" t="s">
        <v>11</v>
      </c>
      <c r="H3" s="1">
        <v>2010</v>
      </c>
      <c r="I3" s="1" t="s">
        <v>15</v>
      </c>
      <c r="J3" s="1" t="s">
        <v>16</v>
      </c>
    </row>
    <row r="4" spans="1:10" ht="13.5">
      <c r="A4" s="1">
        <v>2004</v>
      </c>
      <c r="B4" s="1"/>
      <c r="C4" s="1"/>
      <c r="D4" s="1"/>
      <c r="E4" s="1"/>
      <c r="F4" s="1"/>
      <c r="G4" s="1"/>
      <c r="H4" s="1"/>
      <c r="I4" s="3">
        <f>ITS!AT5</f>
        <v>29743.108999999997</v>
      </c>
      <c r="J4" s="3">
        <f>ITS!AZ5</f>
        <v>29476.527797759074</v>
      </c>
    </row>
    <row r="5" spans="1:10" ht="13.5">
      <c r="A5" s="1">
        <v>2005</v>
      </c>
      <c r="B5" s="3">
        <f>ITS!D6</f>
        <v>28682.564</v>
      </c>
      <c r="I5" s="3">
        <f>ITS!AT6</f>
        <v>30598.310790408526</v>
      </c>
      <c r="J5" s="3">
        <f>ITS!AZ6</f>
        <v>30537.48024205002</v>
      </c>
    </row>
    <row r="6" spans="1:10" ht="13.5">
      <c r="A6" s="1">
        <f>A5+1</f>
        <v>2006</v>
      </c>
      <c r="B6" s="3">
        <f>ITS!D7</f>
        <v>28840.068</v>
      </c>
      <c r="C6" s="3">
        <f>ITS!J7</f>
        <v>30461.94</v>
      </c>
      <c r="I6" s="3">
        <f>ITS!AT7</f>
        <v>31688.7627</v>
      </c>
      <c r="J6" s="3">
        <f>ITS!AZ7</f>
        <v>31296.740954197412</v>
      </c>
    </row>
    <row r="7" spans="1:10" ht="13.5">
      <c r="A7" s="1">
        <f aca="true" t="shared" si="0" ref="A7:A20">A6+1</f>
        <v>2007</v>
      </c>
      <c r="B7" s="3">
        <f>ITS!D8</f>
        <v>30016.743000000002</v>
      </c>
      <c r="C7" s="3">
        <f>ITS!J8</f>
        <v>31253.915</v>
      </c>
      <c r="D7" s="3">
        <f>ITS!P8</f>
        <v>31831.055</v>
      </c>
      <c r="I7" s="3">
        <f>ITS!AT8</f>
        <v>32269.5026</v>
      </c>
      <c r="J7" s="3">
        <f>ITS!AZ8</f>
        <v>31485.381304294562</v>
      </c>
    </row>
    <row r="8" spans="1:10" ht="13.5">
      <c r="A8" s="1">
        <f t="shared" si="0"/>
        <v>2008</v>
      </c>
      <c r="B8" s="3">
        <f>ITS!D9</f>
        <v>30845.342</v>
      </c>
      <c r="C8" s="3">
        <f>ITS!J9</f>
        <v>32511.412</v>
      </c>
      <c r="D8" s="3">
        <f>ITS!P9</f>
        <v>32647.117000000002</v>
      </c>
      <c r="E8" s="3">
        <f>ITS!V9</f>
        <v>32763.531000000003</v>
      </c>
      <c r="I8" s="3">
        <f>ITS!AT9</f>
        <v>32063.1952</v>
      </c>
      <c r="J8" s="3">
        <f>ITS!AZ9</f>
        <v>31577.55106976986</v>
      </c>
    </row>
    <row r="9" spans="1:10" ht="13.5">
      <c r="A9" s="1">
        <f t="shared" si="0"/>
        <v>2009</v>
      </c>
      <c r="B9" s="3">
        <f>ITS!D10</f>
        <v>31721.964</v>
      </c>
      <c r="C9" s="3">
        <f>ITS!J10</f>
        <v>33861.368</v>
      </c>
      <c r="D9" s="3">
        <f>ITS!P10</f>
        <v>33846.496</v>
      </c>
      <c r="E9" s="3">
        <f>ITS!V10</f>
        <v>34035.521</v>
      </c>
      <c r="F9" s="3">
        <f>ITS!AB10</f>
        <v>31583.114999999998</v>
      </c>
      <c r="I9" s="3">
        <f>ITS!AT10</f>
        <v>30776.329400000002</v>
      </c>
      <c r="J9" s="3">
        <f>ITS!AZ10</f>
        <v>30620.41067256082</v>
      </c>
    </row>
    <row r="10" spans="1:8" ht="13.5">
      <c r="A10" s="1">
        <f t="shared" si="0"/>
        <v>2010</v>
      </c>
      <c r="B10" s="3">
        <f>ITS!D11</f>
        <v>32522.155</v>
      </c>
      <c r="C10" s="3">
        <f>ITS!J11</f>
        <v>34660.876000000004</v>
      </c>
      <c r="D10" s="3">
        <f>ITS!P11</f>
        <v>34838.059</v>
      </c>
      <c r="E10" s="3">
        <f>ITS!V11</f>
        <v>35155.373</v>
      </c>
      <c r="F10" s="3">
        <f>ITS!AB11</f>
        <v>32065.295000000002</v>
      </c>
      <c r="G10" s="3">
        <f>ITS!AH11</f>
        <v>30667.549</v>
      </c>
      <c r="H10" s="3">
        <f>ITS!AN11</f>
        <v>30297.703999999998</v>
      </c>
    </row>
    <row r="11" spans="1:8" ht="13.5">
      <c r="A11" s="1">
        <f t="shared" si="0"/>
        <v>2011</v>
      </c>
      <c r="B11" s="3">
        <f>ITS!D12</f>
        <v>33341.511</v>
      </c>
      <c r="C11" s="3">
        <f>ITS!J12</f>
        <v>35358.743</v>
      </c>
      <c r="D11" s="3">
        <f>ITS!P12</f>
        <v>35567.933</v>
      </c>
      <c r="E11" s="3">
        <f>ITS!V12</f>
        <v>36178.441</v>
      </c>
      <c r="F11" s="3">
        <f>ITS!AB12</f>
        <v>32797.878</v>
      </c>
      <c r="G11" s="3">
        <f>ITS!AH12</f>
        <v>31045.214</v>
      </c>
      <c r="H11" s="3">
        <f>ITS!AN12</f>
        <v>30177.707000000002</v>
      </c>
    </row>
    <row r="12" spans="1:8" ht="13.5">
      <c r="A12" s="1">
        <f t="shared" si="0"/>
        <v>2012</v>
      </c>
      <c r="B12" s="3">
        <f>ITS!D13</f>
        <v>34130.771</v>
      </c>
      <c r="C12" s="3">
        <f>ITS!J13</f>
        <v>36457.271</v>
      </c>
      <c r="D12" s="3">
        <f>ITS!P13</f>
        <v>36558.106</v>
      </c>
      <c r="E12" s="3">
        <f>ITS!V13</f>
        <v>37055.015</v>
      </c>
      <c r="F12" s="3">
        <f>ITS!AB13</f>
        <v>33801.046</v>
      </c>
      <c r="G12" s="3">
        <f>ITS!AH13</f>
        <v>31631.96</v>
      </c>
      <c r="H12" s="3">
        <f>ITS!AN13</f>
        <v>30522.65</v>
      </c>
    </row>
    <row r="13" spans="1:8" ht="13.5">
      <c r="A13" s="1">
        <f t="shared" si="0"/>
        <v>2013</v>
      </c>
      <c r="B13" s="3">
        <f>ITS!D14</f>
        <v>34818.791</v>
      </c>
      <c r="C13" s="3">
        <f>ITS!J14</f>
        <v>37159.958</v>
      </c>
      <c r="D13" s="3">
        <f>ITS!P14</f>
        <v>37258.195999999996</v>
      </c>
      <c r="E13" s="3">
        <f>ITS!V14</f>
        <v>37788.401</v>
      </c>
      <c r="F13" s="3">
        <f>ITS!AB14</f>
        <v>34480.342000000004</v>
      </c>
      <c r="G13" s="3">
        <f>ITS!AH14</f>
        <v>32046.138</v>
      </c>
      <c r="H13" s="3">
        <f>ITS!AN14</f>
        <v>30613.925</v>
      </c>
    </row>
    <row r="14" spans="1:8" ht="13.5">
      <c r="A14" s="1">
        <f t="shared" si="0"/>
        <v>2014</v>
      </c>
      <c r="B14" s="3">
        <f>ITS!D15</f>
        <v>35537.216</v>
      </c>
      <c r="C14" s="3">
        <f>ITS!J15</f>
        <v>37909.005000000005</v>
      </c>
      <c r="D14" s="3">
        <f>ITS!P15</f>
        <v>38053.827000000005</v>
      </c>
      <c r="E14" s="3">
        <f>ITS!V15</f>
        <v>38494.169</v>
      </c>
      <c r="F14" s="3">
        <f>ITS!AB15</f>
        <v>35029.037000000004</v>
      </c>
      <c r="G14" s="3">
        <f>ITS!AH15</f>
        <v>32627.044</v>
      </c>
      <c r="H14" s="3">
        <f>ITS!AN15</f>
        <v>30885.179000000004</v>
      </c>
    </row>
    <row r="15" spans="1:8" ht="13.5">
      <c r="A15" s="1">
        <f t="shared" si="0"/>
        <v>2015</v>
      </c>
      <c r="B15" s="3">
        <f>ITS!D16</f>
        <v>36306.496</v>
      </c>
      <c r="C15" s="3">
        <f>ITS!J16</f>
        <v>38760.057</v>
      </c>
      <c r="D15" s="3">
        <f>ITS!P16</f>
        <v>38788.165</v>
      </c>
      <c r="E15" s="3">
        <f>ITS!V16</f>
        <v>39180.462</v>
      </c>
      <c r="F15" s="3">
        <f>ITS!AB16</f>
        <v>35736.413</v>
      </c>
      <c r="G15" s="3">
        <f>ITS!AH16</f>
        <v>33156.706999999995</v>
      </c>
      <c r="H15" s="3">
        <f>ITS!AN16</f>
        <v>31137.295000000002</v>
      </c>
    </row>
    <row r="16" spans="1:8" ht="13.5">
      <c r="A16" s="1">
        <f t="shared" si="0"/>
        <v>2016</v>
      </c>
      <c r="B16" s="3">
        <f>ITS!D17</f>
        <v>37071.907999999996</v>
      </c>
      <c r="C16" s="3">
        <f>ITS!J17</f>
        <v>39674.767</v>
      </c>
      <c r="D16" s="3">
        <f>ITS!P17</f>
        <v>39595.203</v>
      </c>
      <c r="E16" s="3">
        <f>ITS!V17</f>
        <v>40057.161</v>
      </c>
      <c r="F16" s="3">
        <f>ITS!AB17</f>
        <v>36561.944</v>
      </c>
      <c r="G16" s="3">
        <f>ITS!AH17</f>
        <v>33743.808000000005</v>
      </c>
      <c r="H16" s="3">
        <f>ITS!AN17</f>
        <v>31498.194000000003</v>
      </c>
    </row>
    <row r="17" spans="1:8" ht="13.5">
      <c r="A17" s="1">
        <f t="shared" si="0"/>
        <v>2017</v>
      </c>
      <c r="B17" s="3">
        <f>ITS!D18</f>
        <v>37721.771</v>
      </c>
      <c r="C17" s="3">
        <f>ITS!J18</f>
        <v>40372.354999999996</v>
      </c>
      <c r="D17" s="3">
        <f>ITS!P18</f>
        <v>40164.137</v>
      </c>
      <c r="E17" s="3">
        <f>ITS!V18</f>
        <v>40825.82</v>
      </c>
      <c r="F17" s="3">
        <f>ITS!AB18</f>
        <v>37188.539000000004</v>
      </c>
      <c r="G17" s="3">
        <f>ITS!AH18</f>
        <v>34189.352</v>
      </c>
      <c r="H17" s="3">
        <f>ITS!AN18</f>
        <v>31688.235</v>
      </c>
    </row>
    <row r="18" spans="1:8" ht="13.5">
      <c r="A18" s="1">
        <f t="shared" si="0"/>
        <v>2018</v>
      </c>
      <c r="B18" s="3">
        <f>ITS!D19</f>
        <v>38355.937</v>
      </c>
      <c r="C18" s="3">
        <f>ITS!J19</f>
        <v>41266.574</v>
      </c>
      <c r="D18" s="3">
        <f>ITS!P19</f>
        <v>40786.417</v>
      </c>
      <c r="E18" s="3">
        <f>ITS!V19</f>
        <v>41609.193</v>
      </c>
      <c r="F18" s="3">
        <f>ITS!AB19</f>
        <v>38070.664000000004</v>
      </c>
      <c r="G18" s="3">
        <f>ITS!AH19</f>
        <v>34838.490000000005</v>
      </c>
      <c r="H18" s="3">
        <f>ITS!AN19</f>
        <v>31996.781000000003</v>
      </c>
    </row>
    <row r="19" spans="1:8" ht="13.5">
      <c r="A19" s="1">
        <f t="shared" si="0"/>
        <v>2019</v>
      </c>
      <c r="B19" s="3">
        <f>ITS!D20</f>
        <v>39109.433000000005</v>
      </c>
      <c r="C19" s="3">
        <f>ITS!J20</f>
        <v>41989.565</v>
      </c>
      <c r="D19" s="3">
        <f>ITS!P20</f>
        <v>41399.527</v>
      </c>
      <c r="E19" s="3">
        <f>ITS!V20</f>
        <v>42327.065</v>
      </c>
      <c r="F19" s="3">
        <f>ITS!AB20</f>
        <v>38970.674</v>
      </c>
      <c r="G19" s="3">
        <f>ITS!AH20</f>
        <v>35491.136</v>
      </c>
      <c r="H19" s="3">
        <f>ITS!AN20</f>
        <v>32395.661</v>
      </c>
    </row>
    <row r="20" spans="1:8" ht="13.5">
      <c r="A20" s="1">
        <f t="shared" si="0"/>
        <v>2020</v>
      </c>
      <c r="B20" s="3">
        <f>ITS!D21</f>
        <v>39794.94</v>
      </c>
      <c r="C20" s="3">
        <f>ITS!J21</f>
        <v>42806.382</v>
      </c>
      <c r="D20" s="3">
        <f>ITS!P21</f>
        <v>42097.504</v>
      </c>
      <c r="E20" s="3">
        <f>ITS!V21</f>
        <v>43044.298</v>
      </c>
      <c r="F20" s="3">
        <f>ITS!AB21</f>
        <v>39978.384</v>
      </c>
      <c r="G20" s="3">
        <f>ITS!AH21</f>
        <v>36202.119</v>
      </c>
      <c r="H20" s="3">
        <f>ITS!AN21</f>
        <v>33009.794</v>
      </c>
    </row>
    <row r="22" ht="13.5">
      <c r="A22" t="s">
        <v>12</v>
      </c>
    </row>
    <row r="23" spans="1:10" ht="13.5">
      <c r="A23" s="1">
        <v>2005</v>
      </c>
      <c r="I23" s="4">
        <f>I5/I4-1</f>
        <v>0.028752938719638577</v>
      </c>
      <c r="J23" s="4">
        <f>J5/J4-1</f>
        <v>0.03599312821273348</v>
      </c>
    </row>
    <row r="24" spans="1:10" ht="13.5">
      <c r="A24" s="1">
        <v>2006</v>
      </c>
      <c r="B24" s="4">
        <f>B6/B5-1</f>
        <v>0.00549128034718227</v>
      </c>
      <c r="I24" s="4">
        <f>I6/I5-1</f>
        <v>0.035637650622637906</v>
      </c>
      <c r="J24" s="4">
        <f>J6/J5-1</f>
        <v>0.02486324038948995</v>
      </c>
    </row>
    <row r="25" spans="1:10" ht="13.5">
      <c r="A25" s="1">
        <f>A24+1</f>
        <v>2007</v>
      </c>
      <c r="B25" s="4">
        <f aca="true" t="shared" si="1" ref="B25:H38">B7/B6-1</f>
        <v>0.04080000782245041</v>
      </c>
      <c r="C25" s="4">
        <f t="shared" si="1"/>
        <v>0.025998836580992668</v>
      </c>
      <c r="I25" s="4">
        <f aca="true" t="shared" si="2" ref="I25:J27">I7/I6-1</f>
        <v>0.018326367157276202</v>
      </c>
      <c r="J25" s="4">
        <f t="shared" si="2"/>
        <v>0.006027475843993546</v>
      </c>
    </row>
    <row r="26" spans="1:10" ht="13.5">
      <c r="A26" s="1">
        <f aca="true" t="shared" si="3" ref="A26:A38">A25+1</f>
        <v>2008</v>
      </c>
      <c r="B26" s="4">
        <f t="shared" si="1"/>
        <v>0.027604560561417246</v>
      </c>
      <c r="C26" s="4">
        <f t="shared" si="1"/>
        <v>0.0402348633763161</v>
      </c>
      <c r="D26" s="4">
        <f t="shared" si="1"/>
        <v>0.025637290375703836</v>
      </c>
      <c r="I26" s="4">
        <f t="shared" si="2"/>
        <v>-0.006393262473156303</v>
      </c>
      <c r="J26" s="4">
        <f t="shared" si="2"/>
        <v>0.0029273828569680305</v>
      </c>
    </row>
    <row r="27" spans="1:10" ht="13.5">
      <c r="A27" s="1">
        <f t="shared" si="3"/>
        <v>2009</v>
      </c>
      <c r="B27" s="4">
        <f t="shared" si="1"/>
        <v>0.028419915071779656</v>
      </c>
      <c r="C27" s="4">
        <f t="shared" si="1"/>
        <v>0.04152252753586971</v>
      </c>
      <c r="D27" s="4">
        <f t="shared" si="1"/>
        <v>0.03673766966926961</v>
      </c>
      <c r="E27" s="4">
        <f t="shared" si="1"/>
        <v>0.03882334904623064</v>
      </c>
      <c r="I27" s="4">
        <f t="shared" si="2"/>
        <v>-0.04013529506254565</v>
      </c>
      <c r="J27" s="4">
        <f t="shared" si="2"/>
        <v>-0.03031078613709648</v>
      </c>
    </row>
    <row r="28" spans="1:8" ht="13.5">
      <c r="A28" s="1">
        <f t="shared" si="3"/>
        <v>2010</v>
      </c>
      <c r="B28" s="4">
        <f t="shared" si="1"/>
        <v>0.025225140536695667</v>
      </c>
      <c r="C28" s="4">
        <f t="shared" si="1"/>
        <v>0.02361121381746889</v>
      </c>
      <c r="D28" s="4">
        <f t="shared" si="1"/>
        <v>0.029295883390706212</v>
      </c>
      <c r="E28" s="4">
        <f t="shared" si="1"/>
        <v>0.03290244917949092</v>
      </c>
      <c r="F28" s="4">
        <f t="shared" si="1"/>
        <v>0.015267018468571036</v>
      </c>
      <c r="G28" s="4">
        <f>G10/J9-1</f>
        <v>0.0015394413857883205</v>
      </c>
      <c r="H28" s="4">
        <f>H10/J9-1</f>
        <v>-0.010538940055758395</v>
      </c>
    </row>
    <row r="29" spans="1:8" ht="13.5">
      <c r="A29" s="1">
        <f t="shared" si="3"/>
        <v>2011</v>
      </c>
      <c r="B29" s="4">
        <f t="shared" si="1"/>
        <v>0.02519377944050749</v>
      </c>
      <c r="C29" s="4">
        <f t="shared" si="1"/>
        <v>0.020134142022261603</v>
      </c>
      <c r="D29" s="4">
        <f t="shared" si="1"/>
        <v>0.02095047832601682</v>
      </c>
      <c r="E29" s="4">
        <f t="shared" si="1"/>
        <v>0.029101326844121367</v>
      </c>
      <c r="F29" s="4">
        <f t="shared" si="1"/>
        <v>0.022846600974667286</v>
      </c>
      <c r="G29" s="4">
        <f t="shared" si="1"/>
        <v>0.012314808725014226</v>
      </c>
      <c r="H29" s="4">
        <f t="shared" si="1"/>
        <v>-0.0039605971462390865</v>
      </c>
    </row>
    <row r="30" spans="1:8" ht="13.5">
      <c r="A30" s="1">
        <f t="shared" si="3"/>
        <v>2012</v>
      </c>
      <c r="B30" s="4">
        <f t="shared" si="1"/>
        <v>0.02367199255006769</v>
      </c>
      <c r="C30" s="4">
        <f t="shared" si="1"/>
        <v>0.031068072753604348</v>
      </c>
      <c r="D30" s="4">
        <f t="shared" si="1"/>
        <v>0.02783892446041225</v>
      </c>
      <c r="E30" s="4">
        <f t="shared" si="1"/>
        <v>0.024229181130275945</v>
      </c>
      <c r="F30" s="4">
        <f t="shared" si="1"/>
        <v>0.030586369032777228</v>
      </c>
      <c r="G30" s="4">
        <f t="shared" si="1"/>
        <v>0.018899724769170456</v>
      </c>
      <c r="H30" s="4">
        <f t="shared" si="1"/>
        <v>0.011430391315019328</v>
      </c>
    </row>
    <row r="31" spans="1:8" ht="13.5">
      <c r="A31" s="1">
        <f t="shared" si="3"/>
        <v>2013</v>
      </c>
      <c r="B31" s="4">
        <f t="shared" si="1"/>
        <v>0.020158349191701452</v>
      </c>
      <c r="C31" s="4">
        <f t="shared" si="1"/>
        <v>0.019274262190387192</v>
      </c>
      <c r="D31" s="4">
        <f t="shared" si="1"/>
        <v>0.019150062095667497</v>
      </c>
      <c r="E31" s="4">
        <f t="shared" si="1"/>
        <v>0.019791814954062126</v>
      </c>
      <c r="F31" s="4">
        <f t="shared" si="1"/>
        <v>0.020096892859469584</v>
      </c>
      <c r="G31" s="4">
        <f t="shared" si="1"/>
        <v>0.013093655910035196</v>
      </c>
      <c r="H31" s="4">
        <f t="shared" si="1"/>
        <v>0.0029904022095066374</v>
      </c>
    </row>
    <row r="32" spans="1:8" ht="13.5">
      <c r="A32" s="1">
        <f t="shared" si="3"/>
        <v>2014</v>
      </c>
      <c r="B32" s="4">
        <f t="shared" si="1"/>
        <v>0.0206332551868329</v>
      </c>
      <c r="C32" s="4">
        <f t="shared" si="1"/>
        <v>0.020157369392075353</v>
      </c>
      <c r="D32" s="4">
        <f t="shared" si="1"/>
        <v>0.021354522908194618</v>
      </c>
      <c r="E32" s="4">
        <f t="shared" si="1"/>
        <v>0.018676842134706995</v>
      </c>
      <c r="F32" s="4">
        <f t="shared" si="1"/>
        <v>0.01591327023380451</v>
      </c>
      <c r="G32" s="4">
        <f t="shared" si="1"/>
        <v>0.0181271765103177</v>
      </c>
      <c r="H32" s="4">
        <f t="shared" si="1"/>
        <v>0.008860477707448577</v>
      </c>
    </row>
    <row r="33" spans="1:8" ht="13.5">
      <c r="A33" s="1">
        <f t="shared" si="3"/>
        <v>2015</v>
      </c>
      <c r="B33" s="4">
        <f t="shared" si="1"/>
        <v>0.021647165608020602</v>
      </c>
      <c r="C33" s="4">
        <f t="shared" si="1"/>
        <v>0.022449863825230842</v>
      </c>
      <c r="D33" s="4">
        <f t="shared" si="1"/>
        <v>0.019297349514938222</v>
      </c>
      <c r="E33" s="4">
        <f t="shared" si="1"/>
        <v>0.017828492414006858</v>
      </c>
      <c r="F33" s="4">
        <f t="shared" si="1"/>
        <v>0.020193989346609653</v>
      </c>
      <c r="G33" s="4">
        <f t="shared" si="1"/>
        <v>0.016233864152694677</v>
      </c>
      <c r="H33" s="4">
        <f t="shared" si="1"/>
        <v>0.008163009189618098</v>
      </c>
    </row>
    <row r="34" spans="1:8" ht="13.5">
      <c r="A34" s="1">
        <f t="shared" si="3"/>
        <v>2016</v>
      </c>
      <c r="B34" s="4">
        <f t="shared" si="1"/>
        <v>0.021081957344492697</v>
      </c>
      <c r="C34" s="4">
        <f t="shared" si="1"/>
        <v>0.02359929450052145</v>
      </c>
      <c r="D34" s="4">
        <f t="shared" si="1"/>
        <v>0.02080629490980046</v>
      </c>
      <c r="E34" s="4">
        <f t="shared" si="1"/>
        <v>0.022375922979162466</v>
      </c>
      <c r="F34" s="4">
        <f t="shared" si="1"/>
        <v>0.023100555727291416</v>
      </c>
      <c r="G34" s="4">
        <f t="shared" si="1"/>
        <v>0.017706854905706004</v>
      </c>
      <c r="H34" s="4">
        <f t="shared" si="1"/>
        <v>0.011590570086450924</v>
      </c>
    </row>
    <row r="35" spans="1:8" ht="13.5">
      <c r="A35" s="1">
        <f t="shared" si="3"/>
        <v>2017</v>
      </c>
      <c r="B35" s="4">
        <f t="shared" si="1"/>
        <v>0.017529796416197563</v>
      </c>
      <c r="C35" s="4">
        <f t="shared" si="1"/>
        <v>0.01758266154404886</v>
      </c>
      <c r="D35" s="4">
        <f t="shared" si="1"/>
        <v>0.014368760781451329</v>
      </c>
      <c r="E35" s="4">
        <f t="shared" si="1"/>
        <v>0.019189053363017905</v>
      </c>
      <c r="F35" s="4">
        <f t="shared" si="1"/>
        <v>0.017137901638928144</v>
      </c>
      <c r="G35" s="4">
        <f t="shared" si="1"/>
        <v>0.013203726147327455</v>
      </c>
      <c r="H35" s="4">
        <f t="shared" si="1"/>
        <v>0.0060333935336100986</v>
      </c>
    </row>
    <row r="36" spans="1:8" ht="13.5">
      <c r="A36" s="1">
        <f t="shared" si="3"/>
        <v>2018</v>
      </c>
      <c r="B36" s="4">
        <f t="shared" si="1"/>
        <v>0.01681167090484692</v>
      </c>
      <c r="C36" s="4">
        <f t="shared" si="1"/>
        <v>0.022149290027792645</v>
      </c>
      <c r="D36" s="4">
        <f t="shared" si="1"/>
        <v>0.015493423897045222</v>
      </c>
      <c r="E36" s="4">
        <f t="shared" si="1"/>
        <v>0.01918817552225538</v>
      </c>
      <c r="F36" s="4">
        <f t="shared" si="1"/>
        <v>0.023720345668863274</v>
      </c>
      <c r="G36" s="4">
        <f t="shared" si="1"/>
        <v>0.018986554644264908</v>
      </c>
      <c r="H36" s="4">
        <f t="shared" si="1"/>
        <v>0.00973692602317544</v>
      </c>
    </row>
    <row r="37" spans="1:8" ht="13.5">
      <c r="A37" s="1">
        <f t="shared" si="3"/>
        <v>2019</v>
      </c>
      <c r="B37" s="4">
        <f t="shared" si="1"/>
        <v>0.0196448336016406</v>
      </c>
      <c r="C37" s="4">
        <f t="shared" si="1"/>
        <v>0.01752001510956558</v>
      </c>
      <c r="D37" s="4">
        <f t="shared" si="1"/>
        <v>0.015032210355717224</v>
      </c>
      <c r="E37" s="4">
        <f t="shared" si="1"/>
        <v>0.017252725857961337</v>
      </c>
      <c r="F37" s="4">
        <f t="shared" si="1"/>
        <v>0.02364051228525965</v>
      </c>
      <c r="G37" s="4">
        <f t="shared" si="1"/>
        <v>0.01873347553237803</v>
      </c>
      <c r="H37" s="4">
        <f t="shared" si="1"/>
        <v>0.012466254027240886</v>
      </c>
    </row>
    <row r="38" spans="1:8" ht="13.5">
      <c r="A38" s="1">
        <f t="shared" si="3"/>
        <v>2020</v>
      </c>
      <c r="B38" s="4">
        <f t="shared" si="1"/>
        <v>0.017527919670939696</v>
      </c>
      <c r="C38" s="4">
        <f t="shared" si="1"/>
        <v>0.01945285691814136</v>
      </c>
      <c r="D38" s="4">
        <f t="shared" si="1"/>
        <v>0.01685954044837268</v>
      </c>
      <c r="E38" s="4">
        <f t="shared" si="1"/>
        <v>0.01694502087494132</v>
      </c>
      <c r="F38" s="4">
        <f t="shared" si="1"/>
        <v>0.02585816196045254</v>
      </c>
      <c r="G38" s="4">
        <f t="shared" si="1"/>
        <v>0.02003269210655856</v>
      </c>
      <c r="H38" s="4">
        <f t="shared" si="1"/>
        <v>0.018957260973931023</v>
      </c>
    </row>
    <row r="40" ht="13.5">
      <c r="A40" t="s">
        <v>13</v>
      </c>
    </row>
    <row r="41" spans="1:8" ht="13.5">
      <c r="A41" s="5" t="s">
        <v>14</v>
      </c>
      <c r="B41" s="4">
        <f>(B20/B11)^(1/9)-1</f>
        <v>0.019854142001376696</v>
      </c>
      <c r="C41" s="4">
        <f aca="true" t="shared" si="4" ref="C41:H41">(C20/C11)^(1/9)-1</f>
        <v>0.02146507637986006</v>
      </c>
      <c r="D41" s="4">
        <f t="shared" si="4"/>
        <v>0.018903560725773483</v>
      </c>
      <c r="E41" s="4">
        <f t="shared" si="4"/>
        <v>0.019494968580265448</v>
      </c>
      <c r="F41" s="4">
        <f t="shared" si="4"/>
        <v>0.022240955115946814</v>
      </c>
      <c r="G41" s="4">
        <f t="shared" si="4"/>
        <v>0.0172213844728466</v>
      </c>
      <c r="H41" s="4">
        <f t="shared" si="4"/>
        <v>0.010016592713593564</v>
      </c>
    </row>
  </sheetData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4"/>
  <sheetViews>
    <sheetView workbookViewId="0" topLeftCell="A4">
      <selection activeCell="I6" sqref="I6"/>
    </sheetView>
  </sheetViews>
  <sheetFormatPr defaultColWidth="8.8515625" defaultRowHeight="15"/>
  <sheetData>
    <row r="3" spans="5:8" ht="13.5">
      <c r="E3" s="1"/>
      <c r="F3" s="1" t="s">
        <v>18</v>
      </c>
      <c r="G3" s="1"/>
      <c r="H3" s="1"/>
    </row>
    <row r="4" spans="1:8" ht="13.5">
      <c r="A4" t="s">
        <v>30</v>
      </c>
      <c r="B4" s="1">
        <v>2005</v>
      </c>
      <c r="C4" s="1">
        <v>2007</v>
      </c>
      <c r="D4" s="1">
        <v>2008</v>
      </c>
      <c r="E4" s="1" t="s">
        <v>10</v>
      </c>
      <c r="F4" s="1" t="s">
        <v>11</v>
      </c>
      <c r="G4" s="1" t="s">
        <v>31</v>
      </c>
      <c r="H4" s="1">
        <v>2010</v>
      </c>
    </row>
    <row r="5" spans="2:9" ht="27.75">
      <c r="B5" s="2" t="s">
        <v>34</v>
      </c>
      <c r="C5" s="2" t="s">
        <v>32</v>
      </c>
      <c r="D5" s="2" t="s">
        <v>26</v>
      </c>
      <c r="E5" s="2" t="s">
        <v>25</v>
      </c>
      <c r="F5" s="2" t="s">
        <v>27</v>
      </c>
      <c r="G5" s="2" t="s">
        <v>28</v>
      </c>
      <c r="H5" s="2" t="s">
        <v>29</v>
      </c>
      <c r="I5" s="2" t="s">
        <v>47</v>
      </c>
    </row>
    <row r="6" spans="1:8" ht="13.5">
      <c r="A6" s="1" t="s">
        <v>0</v>
      </c>
      <c r="B6" s="1">
        <v>2004</v>
      </c>
      <c r="C6" s="9" t="s">
        <v>33</v>
      </c>
      <c r="D6" s="9" t="s">
        <v>24</v>
      </c>
      <c r="E6" s="7" t="s">
        <v>19</v>
      </c>
      <c r="F6" s="7" t="s">
        <v>20</v>
      </c>
      <c r="G6" s="7" t="s">
        <v>21</v>
      </c>
      <c r="H6" s="7" t="s">
        <v>22</v>
      </c>
    </row>
    <row r="7" spans="1:9" ht="13.5">
      <c r="A7" s="1">
        <v>2004</v>
      </c>
      <c r="B7" s="1"/>
      <c r="I7" s="8">
        <v>0.06426691212887525</v>
      </c>
    </row>
    <row r="8" spans="1:9" ht="13.5">
      <c r="A8" s="1">
        <v>2005</v>
      </c>
      <c r="B8" s="4">
        <f>B29/B28-1</f>
        <v>0.0390749400609427</v>
      </c>
      <c r="I8" s="8">
        <v>0.039309683604985546</v>
      </c>
    </row>
    <row r="9" spans="1:9" ht="13.5">
      <c r="A9" s="1">
        <v>2006</v>
      </c>
      <c r="B9" s="4">
        <f aca="true" t="shared" si="0" ref="B9:B23">B30/B29-1</f>
        <v>0.036873356533120516</v>
      </c>
      <c r="I9" s="8">
        <v>0.05339758770722036</v>
      </c>
    </row>
    <row r="10" spans="1:9" ht="13.5">
      <c r="A10" s="1">
        <v>2007</v>
      </c>
      <c r="B10" s="4">
        <f t="shared" si="0"/>
        <v>0.03485106158778928</v>
      </c>
      <c r="C10" s="8">
        <v>0.04367313690819152</v>
      </c>
      <c r="I10" s="8">
        <v>0.04385947484490127</v>
      </c>
    </row>
    <row r="11" spans="1:9" ht="13.5">
      <c r="A11" s="1">
        <v>2008</v>
      </c>
      <c r="B11" s="4">
        <f t="shared" si="0"/>
        <v>0.032926277512484114</v>
      </c>
      <c r="C11" s="8">
        <v>0.042298922505001446</v>
      </c>
      <c r="D11" s="8">
        <v>0.03462578144936157</v>
      </c>
      <c r="I11" s="8">
        <v>-0.005207002908028113</v>
      </c>
    </row>
    <row r="12" spans="1:9" ht="13.5">
      <c r="A12" s="1">
        <v>2009</v>
      </c>
      <c r="B12" s="4">
        <f t="shared" si="0"/>
        <v>0.03113227009926023</v>
      </c>
      <c r="C12" s="8">
        <v>0.041169609800837836</v>
      </c>
      <c r="D12" s="8">
        <v>0.03732842668279779</v>
      </c>
      <c r="E12" s="8">
        <v>0.02650024463316014</v>
      </c>
      <c r="F12" s="8">
        <v>-0.0040000000000000036</v>
      </c>
      <c r="I12" s="8">
        <v>-0.007966596805636605</v>
      </c>
    </row>
    <row r="13" spans="1:8" ht="13.5">
      <c r="A13" s="1">
        <f aca="true" t="shared" si="1" ref="A13:A18">A12+1</f>
        <v>2010</v>
      </c>
      <c r="B13" s="4">
        <f t="shared" si="0"/>
        <v>0.029507324224765652</v>
      </c>
      <c r="C13" s="8">
        <v>0.03840282918117022</v>
      </c>
      <c r="D13" s="8">
        <v>0.04003107191623401</v>
      </c>
      <c r="E13" s="8">
        <v>0.024976547269535798</v>
      </c>
      <c r="F13" s="8">
        <v>0.01100000000000012</v>
      </c>
      <c r="G13" s="8">
        <v>0.0019975842690878043</v>
      </c>
      <c r="H13" s="8">
        <v>0.0024799696727526577</v>
      </c>
    </row>
    <row r="14" spans="1:8" ht="13.5">
      <c r="A14" s="1">
        <f t="shared" si="1"/>
        <v>2011</v>
      </c>
      <c r="B14" s="4">
        <f t="shared" si="0"/>
        <v>0.02776839043761381</v>
      </c>
      <c r="C14" s="8">
        <v>0.03551455946235915</v>
      </c>
      <c r="D14" s="8">
        <v>0.042733717149670225</v>
      </c>
      <c r="E14" s="8">
        <v>0.031171852954225532</v>
      </c>
      <c r="F14" s="8">
        <v>0.031573986804900755</v>
      </c>
      <c r="G14" s="8">
        <v>0.003982095892097304</v>
      </c>
      <c r="H14" s="8">
        <v>0.003981846622252316</v>
      </c>
    </row>
    <row r="15" spans="1:8" ht="13.5">
      <c r="A15" s="1">
        <f t="shared" si="1"/>
        <v>2012</v>
      </c>
      <c r="B15" s="4">
        <f t="shared" si="0"/>
        <v>0.026148134727888017</v>
      </c>
      <c r="C15" s="8">
        <v>0.032775557998572014</v>
      </c>
      <c r="D15" s="8">
        <v>0.03955869826714653</v>
      </c>
      <c r="E15" s="8">
        <v>0.030364123311456215</v>
      </c>
      <c r="F15" s="8">
        <v>0.03015075376884435</v>
      </c>
      <c r="G15" s="8">
        <v>0.014999999999999902</v>
      </c>
      <c r="H15" s="8">
        <v>0.010000000000000009</v>
      </c>
    </row>
    <row r="16" spans="1:8" ht="13.5">
      <c r="A16" s="1">
        <f t="shared" si="1"/>
        <v>2013</v>
      </c>
      <c r="B16" s="4">
        <f t="shared" si="0"/>
        <v>0.024525520411609047</v>
      </c>
      <c r="C16" s="8">
        <v>0.03053834197341332</v>
      </c>
      <c r="D16" s="8">
        <v>0.03685956728548656</v>
      </c>
      <c r="E16" s="8">
        <v>0.029635464710323633</v>
      </c>
      <c r="F16" s="8">
        <v>0.02882483370288247</v>
      </c>
      <c r="G16" s="8">
        <v>0.02882483370288247</v>
      </c>
      <c r="H16" s="8">
        <v>0.016152019002375395</v>
      </c>
    </row>
    <row r="17" spans="1:8" ht="13.5">
      <c r="A17" s="1">
        <f t="shared" si="1"/>
        <v>2014</v>
      </c>
      <c r="B17" s="4">
        <f t="shared" si="0"/>
        <v>0.0225424978248272</v>
      </c>
      <c r="C17" s="8">
        <v>0.027499006523626468</v>
      </c>
      <c r="D17" s="8">
        <v>0.03285860495236581</v>
      </c>
      <c r="E17" s="8">
        <v>0.02877693342725629</v>
      </c>
      <c r="F17" s="8">
        <v>0.02758620689655178</v>
      </c>
      <c r="G17" s="8">
        <v>0.02758620689655178</v>
      </c>
      <c r="H17" s="8">
        <v>0.01729780271154735</v>
      </c>
    </row>
    <row r="18" spans="1:8" ht="13.5">
      <c r="A18" s="1">
        <f t="shared" si="1"/>
        <v>2015</v>
      </c>
      <c r="B18" s="4">
        <f t="shared" si="0"/>
        <v>0.022027340190981848</v>
      </c>
      <c r="C18" s="8">
        <v>0.02514552389386915</v>
      </c>
      <c r="D18" s="8">
        <v>0.029668495936642225</v>
      </c>
      <c r="E18" s="8">
        <v>0.027448452907175014</v>
      </c>
      <c r="F18" s="8">
        <v>0.026006711409396255</v>
      </c>
      <c r="G18" s="8">
        <v>0.026006711409396033</v>
      </c>
      <c r="H18" s="8">
        <v>0.01746323529411775</v>
      </c>
    </row>
    <row r="19" spans="1:8" ht="13.5">
      <c r="A19" s="1">
        <f>A18+1</f>
        <v>2016</v>
      </c>
      <c r="B19" s="4">
        <f t="shared" si="0"/>
        <v>0.020190587616891742</v>
      </c>
      <c r="C19" s="8">
        <v>0.02315954829481659</v>
      </c>
      <c r="D19" s="8">
        <v>0.02696604819597681</v>
      </c>
      <c r="E19" s="8">
        <v>0.026303756441838022</v>
      </c>
      <c r="F19" s="8">
        <v>0.024121013900245014</v>
      </c>
      <c r="G19" s="8">
        <v>0.024121013900245236</v>
      </c>
      <c r="H19" s="8">
        <v>0.017615176151761558</v>
      </c>
    </row>
    <row r="20" spans="1:8" ht="13.5">
      <c r="A20" s="1">
        <f>A19+1</f>
        <v>2017</v>
      </c>
      <c r="B20" s="4">
        <f t="shared" si="0"/>
        <v>0.01903226476637654</v>
      </c>
      <c r="C20" s="8">
        <v>0.021104156086574566</v>
      </c>
      <c r="D20" s="8">
        <v>0.024305148988797987</v>
      </c>
      <c r="E20" s="8">
        <v>0.025131561679735848</v>
      </c>
      <c r="F20" s="8">
        <v>0.022355289421157387</v>
      </c>
      <c r="G20" s="8">
        <v>0.02235528942115761</v>
      </c>
      <c r="H20" s="8">
        <v>0.017754105636928585</v>
      </c>
    </row>
    <row r="21" spans="1:8" ht="13.5">
      <c r="A21" s="1">
        <f>A20+1</f>
        <v>2018</v>
      </c>
      <c r="B21" s="4">
        <f t="shared" si="0"/>
        <v>0.017841313231563127</v>
      </c>
      <c r="C21" s="8">
        <v>0.019426199563671975</v>
      </c>
      <c r="D21" s="8">
        <v>0.022124571804617466</v>
      </c>
      <c r="E21" s="8">
        <v>0.024044955253244682</v>
      </c>
      <c r="F21" s="8">
        <v>0.021085513471300388</v>
      </c>
      <c r="G21" s="8">
        <v>0.021085513471300166</v>
      </c>
      <c r="H21" s="8">
        <v>0.017880505887483578</v>
      </c>
    </row>
    <row r="22" spans="1:8" ht="13.5">
      <c r="A22" s="1">
        <f>A21+1</f>
        <v>2019</v>
      </c>
      <c r="B22" s="4">
        <f t="shared" si="0"/>
        <v>0.016765823695051196</v>
      </c>
      <c r="C22" s="8">
        <v>0.01816656353628532</v>
      </c>
      <c r="D22" s="8">
        <v>0.020439922862058202</v>
      </c>
      <c r="E22" s="8">
        <v>0.023287030185235924</v>
      </c>
      <c r="F22" s="8">
        <v>0.019502868068833612</v>
      </c>
      <c r="G22" s="8">
        <v>0.019502868068833612</v>
      </c>
      <c r="H22" s="8">
        <v>0.01756640959725786</v>
      </c>
    </row>
    <row r="23" spans="1:8" ht="13.5">
      <c r="A23" s="1">
        <f>A22+1</f>
        <v>2020</v>
      </c>
      <c r="B23" s="4">
        <f t="shared" si="0"/>
        <v>0.01582350299047297</v>
      </c>
      <c r="C23" s="8">
        <v>0.017319791251845906</v>
      </c>
      <c r="D23" s="8">
        <v>0.019225336723218023</v>
      </c>
      <c r="E23" s="8">
        <v>0.022575331224771844</v>
      </c>
      <c r="F23" s="8">
        <v>0.01837959489872487</v>
      </c>
      <c r="G23" s="8">
        <v>0.01837959489872465</v>
      </c>
      <c r="H23" s="8">
        <v>0.018105263157894846</v>
      </c>
    </row>
    <row r="28" spans="1:2" ht="13.5">
      <c r="A28" s="1">
        <v>2004</v>
      </c>
      <c r="B28">
        <v>1708819</v>
      </c>
    </row>
    <row r="29" spans="1:2" ht="13.5">
      <c r="A29" s="1">
        <v>2005</v>
      </c>
      <c r="B29">
        <v>1775591</v>
      </c>
    </row>
    <row r="30" spans="1:2" ht="13.5">
      <c r="A30" s="1">
        <v>2006</v>
      </c>
      <c r="B30">
        <v>1841063</v>
      </c>
    </row>
    <row r="31" spans="1:2" ht="13.5">
      <c r="A31" s="1">
        <v>2007</v>
      </c>
      <c r="B31">
        <v>1905226</v>
      </c>
    </row>
    <row r="32" spans="1:2" ht="13.5">
      <c r="A32" s="1">
        <v>2008</v>
      </c>
      <c r="B32">
        <v>1967958</v>
      </c>
    </row>
    <row r="33" spans="1:2" ht="13.5">
      <c r="A33" s="1">
        <v>2009</v>
      </c>
      <c r="B33">
        <v>2029225</v>
      </c>
    </row>
    <row r="34" spans="1:2" ht="13.5">
      <c r="A34" s="1">
        <f aca="true" t="shared" si="2" ref="A34:A39">A33+1</f>
        <v>2010</v>
      </c>
      <c r="B34">
        <v>2089102</v>
      </c>
    </row>
    <row r="35" spans="1:2" ht="13.5">
      <c r="A35" s="1">
        <f t="shared" si="2"/>
        <v>2011</v>
      </c>
      <c r="B35">
        <v>2147113</v>
      </c>
    </row>
    <row r="36" spans="1:2" ht="13.5">
      <c r="A36" s="1">
        <f t="shared" si="2"/>
        <v>2012</v>
      </c>
      <c r="B36">
        <v>2203256</v>
      </c>
    </row>
    <row r="37" spans="1:2" ht="13.5">
      <c r="A37" s="1">
        <f t="shared" si="2"/>
        <v>2013</v>
      </c>
      <c r="B37">
        <v>2257292</v>
      </c>
    </row>
    <row r="38" spans="1:2" ht="13.5">
      <c r="A38" s="1">
        <f t="shared" si="2"/>
        <v>2014</v>
      </c>
      <c r="B38">
        <v>2308177</v>
      </c>
    </row>
    <row r="39" spans="1:2" ht="13.5">
      <c r="A39" s="1">
        <f t="shared" si="2"/>
        <v>2015</v>
      </c>
      <c r="B39">
        <v>2359020</v>
      </c>
    </row>
    <row r="40" spans="1:2" ht="13.5">
      <c r="A40" s="1">
        <f>A39+1</f>
        <v>2016</v>
      </c>
      <c r="B40">
        <v>2406650</v>
      </c>
    </row>
    <row r="41" spans="1:2" ht="13.5">
      <c r="A41" s="1">
        <f>A40+1</f>
        <v>2017</v>
      </c>
      <c r="B41">
        <v>2452454</v>
      </c>
    </row>
    <row r="42" spans="1:2" ht="13.5">
      <c r="A42" s="1">
        <f>A41+1</f>
        <v>2018</v>
      </c>
      <c r="B42">
        <v>2496209</v>
      </c>
    </row>
    <row r="43" spans="1:2" ht="13.5">
      <c r="A43" s="1">
        <f>A42+1</f>
        <v>2019</v>
      </c>
      <c r="B43">
        <v>2538060</v>
      </c>
    </row>
    <row r="44" spans="1:2" ht="13.5">
      <c r="A44" s="1">
        <f>A43+1</f>
        <v>2020</v>
      </c>
      <c r="B44">
        <v>2578221</v>
      </c>
    </row>
  </sheetData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">
      <selection activeCell="AF6" sqref="AF6"/>
    </sheetView>
  </sheetViews>
  <sheetFormatPr defaultColWidth="8.8515625" defaultRowHeight="15"/>
  <cols>
    <col min="1" max="1" width="8.8515625" style="0" customWidth="1"/>
    <col min="2" max="2" width="9.7109375" style="0" bestFit="1" customWidth="1"/>
  </cols>
  <sheetData>
    <row r="1" ht="13.5">
      <c r="D1" t="s">
        <v>42</v>
      </c>
    </row>
    <row r="3" spans="5:8" ht="13.5">
      <c r="E3" s="1"/>
      <c r="F3" s="1" t="s">
        <v>18</v>
      </c>
      <c r="G3" s="1"/>
      <c r="H3" s="1"/>
    </row>
    <row r="4" spans="1:8" ht="13.5">
      <c r="A4" t="s">
        <v>30</v>
      </c>
      <c r="B4" s="1">
        <v>2005</v>
      </c>
      <c r="C4" s="1" t="s">
        <v>44</v>
      </c>
      <c r="D4" s="1">
        <v>2008</v>
      </c>
      <c r="E4" s="1" t="s">
        <v>10</v>
      </c>
      <c r="F4" s="1" t="s">
        <v>11</v>
      </c>
      <c r="G4" s="1" t="s">
        <v>31</v>
      </c>
      <c r="H4" s="1">
        <v>2010</v>
      </c>
    </row>
    <row r="5" spans="2:9" ht="27.75">
      <c r="B5" s="2" t="s">
        <v>41</v>
      </c>
      <c r="C5" s="2" t="s">
        <v>40</v>
      </c>
      <c r="D5" s="2" t="s">
        <v>39</v>
      </c>
      <c r="E5" s="2" t="s">
        <v>38</v>
      </c>
      <c r="F5" s="2" t="s">
        <v>37</v>
      </c>
      <c r="G5" s="2" t="s">
        <v>27</v>
      </c>
      <c r="H5" s="2" t="s">
        <v>35</v>
      </c>
      <c r="I5" s="2" t="s">
        <v>47</v>
      </c>
    </row>
    <row r="6" spans="1:8" ht="13.5">
      <c r="A6" s="1" t="s">
        <v>0</v>
      </c>
      <c r="B6" s="1">
        <v>2004</v>
      </c>
      <c r="C6" s="9" t="s">
        <v>43</v>
      </c>
      <c r="D6" s="9" t="s">
        <v>24</v>
      </c>
      <c r="E6" s="7" t="s">
        <v>19</v>
      </c>
      <c r="F6" s="7" t="s">
        <v>20</v>
      </c>
      <c r="G6" s="7" t="s">
        <v>21</v>
      </c>
      <c r="H6" s="9" t="s">
        <v>36</v>
      </c>
    </row>
    <row r="7" spans="1:9" ht="13.5">
      <c r="A7" s="1">
        <v>2004</v>
      </c>
      <c r="B7" s="4">
        <f>B28/B27-1</f>
        <v>0.017254637183743204</v>
      </c>
      <c r="I7" s="4">
        <f>I28/I27-1</f>
        <v>0.02738235900898367</v>
      </c>
    </row>
    <row r="8" spans="1:9" ht="13.5">
      <c r="A8" s="1">
        <v>2005</v>
      </c>
      <c r="B8" s="4">
        <f>B29/B28-1</f>
        <v>0.016366715568397083</v>
      </c>
      <c r="I8" s="4">
        <f>I29/I28-1</f>
        <v>0.034922141696635656</v>
      </c>
    </row>
    <row r="9" spans="1:9" ht="13.5">
      <c r="A9" s="1">
        <v>2006</v>
      </c>
      <c r="B9" s="4">
        <f aca="true" t="shared" si="0" ref="B9:B23">B30/B29-1</f>
        <v>0.015727402063298257</v>
      </c>
      <c r="I9" s="4">
        <f>I30/I29-1</f>
        <v>0.03084587394542937</v>
      </c>
    </row>
    <row r="10" spans="1:9" ht="13.5">
      <c r="A10" s="1">
        <v>2007</v>
      </c>
      <c r="B10" s="4">
        <f t="shared" si="0"/>
        <v>0.015312943289552905</v>
      </c>
      <c r="C10" s="8">
        <f>'[3]Annual'!N25/'[3]Annual'!N24-1</f>
        <v>0.02351417817307233</v>
      </c>
      <c r="D10" s="8">
        <v>0.015829845547901567</v>
      </c>
      <c r="I10" s="4">
        <f>I31/I30-1</f>
        <v>0.021941650268281654</v>
      </c>
    </row>
    <row r="11" spans="1:9" ht="13.5">
      <c r="A11" s="1">
        <v>2008</v>
      </c>
      <c r="B11" s="4">
        <f t="shared" si="0"/>
        <v>0.01483071077852438</v>
      </c>
      <c r="C11" s="8">
        <f>'[3]Annual'!N26/'[3]Annual'!N25-1</f>
        <v>0.02351993265588348</v>
      </c>
      <c r="D11" s="8">
        <v>0.020560747342384778</v>
      </c>
      <c r="E11" s="8">
        <v>0.018700717590387717</v>
      </c>
      <c r="I11" s="4">
        <f>I32/I31-1</f>
        <v>0.013806597601785375</v>
      </c>
    </row>
    <row r="12" spans="1:9" ht="13.5">
      <c r="A12" s="1">
        <v>2009</v>
      </c>
      <c r="B12" s="4">
        <f t="shared" si="0"/>
        <v>0.014408458376665267</v>
      </c>
      <c r="C12" s="8">
        <f>'[3]Annual'!N27/'[3]Annual'!N26-1</f>
        <v>0.023454132730511335</v>
      </c>
      <c r="D12" s="8">
        <v>0.02200000000000002</v>
      </c>
      <c r="E12" s="8">
        <v>0.018816952962591005</v>
      </c>
      <c r="F12" s="8">
        <v>0.0040000000000000036</v>
      </c>
      <c r="G12" s="8">
        <v>0</v>
      </c>
      <c r="I12" s="4">
        <f>I33/I32-1</f>
        <v>-0.01699018245393824</v>
      </c>
    </row>
    <row r="13" spans="1:8" ht="13.5">
      <c r="A13" s="1">
        <f aca="true" t="shared" si="1" ref="A13:A18">A12+1</f>
        <v>2010</v>
      </c>
      <c r="B13" s="4">
        <f t="shared" si="0"/>
        <v>0.013969473661085807</v>
      </c>
      <c r="C13" s="8">
        <f>'[3]Annual'!N28/'[3]Annual'!N27-1</f>
        <v>0.02324727059822984</v>
      </c>
      <c r="D13" s="8">
        <v>0.02324727059822984</v>
      </c>
      <c r="E13" s="8">
        <v>0.01753217844981103</v>
      </c>
      <c r="F13" s="8">
        <v>0.006999999999999895</v>
      </c>
      <c r="G13" s="8">
        <v>0.0040000000000000036</v>
      </c>
      <c r="H13" s="8">
        <v>-0.0039999999999998925</v>
      </c>
    </row>
    <row r="14" spans="1:8" ht="13.5">
      <c r="A14" s="1">
        <f t="shared" si="1"/>
        <v>2011</v>
      </c>
      <c r="B14" s="4">
        <f t="shared" si="0"/>
        <v>0.013704796799244967</v>
      </c>
      <c r="C14" s="8">
        <f>'[3]Annual'!N29/'[3]Annual'!N28-1</f>
        <v>0.022927792487546617</v>
      </c>
      <c r="D14" s="8">
        <v>0.022927792487546617</v>
      </c>
      <c r="E14" s="8">
        <v>0.017278070628239384</v>
      </c>
      <c r="F14" s="8">
        <v>0.012854856934854553</v>
      </c>
      <c r="G14" s="8">
        <v>0.00898197895729047</v>
      </c>
      <c r="H14" s="8">
        <v>0.008999999999999897</v>
      </c>
    </row>
    <row r="15" spans="1:8" ht="13.5">
      <c r="A15" s="1">
        <f t="shared" si="1"/>
        <v>2012</v>
      </c>
      <c r="B15" s="4">
        <f t="shared" si="0"/>
        <v>0.013374654175423606</v>
      </c>
      <c r="C15" s="8">
        <f>'[3]Annual'!N30/'[3]Annual'!N29-1</f>
        <v>0.022536731318466785</v>
      </c>
      <c r="D15" s="8">
        <v>0.022536731318466785</v>
      </c>
      <c r="E15" s="8">
        <v>0.01748071688482189</v>
      </c>
      <c r="F15" s="8">
        <v>0.013696357429444195</v>
      </c>
      <c r="G15" s="8">
        <v>0.013854417938375274</v>
      </c>
      <c r="H15" s="8">
        <v>0.010000000000000009</v>
      </c>
    </row>
    <row r="16" spans="1:8" ht="13.5">
      <c r="A16" s="1">
        <f t="shared" si="1"/>
        <v>2013</v>
      </c>
      <c r="B16" s="4">
        <f t="shared" si="0"/>
        <v>0.012982539187817999</v>
      </c>
      <c r="C16" s="8">
        <f>'[3]Annual'!N31/'[3]Annual'!N30-1</f>
        <v>0.021769723180421918</v>
      </c>
      <c r="D16" s="8">
        <v>0.021769723180421918</v>
      </c>
      <c r="E16" s="8">
        <v>0.01759938004501338</v>
      </c>
      <c r="F16" s="8">
        <v>0.014324049763356106</v>
      </c>
      <c r="G16" s="8">
        <v>0.014371243446124948</v>
      </c>
      <c r="H16" s="8">
        <v>0.013130205453202537</v>
      </c>
    </row>
    <row r="17" spans="1:8" ht="13.5">
      <c r="A17" s="1">
        <f t="shared" si="1"/>
        <v>2014</v>
      </c>
      <c r="B17" s="4">
        <f t="shared" si="0"/>
        <v>0.012446011377227562</v>
      </c>
      <c r="C17" s="8">
        <f>'[3]Annual'!N32/'[3]Annual'!N31-1</f>
        <v>0.020978374973755987</v>
      </c>
      <c r="D17" s="8">
        <v>0.020978374973755987</v>
      </c>
      <c r="E17" s="8">
        <v>0.0180838678999502</v>
      </c>
      <c r="F17" s="8">
        <v>0.01489285062557788</v>
      </c>
      <c r="G17" s="8">
        <v>0.015405009791298774</v>
      </c>
      <c r="H17" s="8">
        <v>0.0129999999999999</v>
      </c>
    </row>
    <row r="18" spans="1:8" ht="13.5">
      <c r="A18" s="1">
        <f t="shared" si="1"/>
        <v>2015</v>
      </c>
      <c r="B18" s="4">
        <f t="shared" si="0"/>
        <v>0.011952555369967088</v>
      </c>
      <c r="C18" s="8">
        <f>'[3]Annual'!N33/'[3]Annual'!N32-1</f>
        <v>0.020115486168803987</v>
      </c>
      <c r="D18" s="8">
        <v>0.020115486168803987</v>
      </c>
      <c r="E18" s="8">
        <v>0.01668122798859839</v>
      </c>
      <c r="F18" s="8">
        <v>0.016633636633895055</v>
      </c>
      <c r="G18" s="8">
        <v>0.017182717300924244</v>
      </c>
      <c r="H18" s="8">
        <v>0.012999999999999678</v>
      </c>
    </row>
    <row r="19" spans="1:8" ht="13.5">
      <c r="A19" s="1">
        <f>A18+1</f>
        <v>2016</v>
      </c>
      <c r="B19" s="4">
        <f t="shared" si="0"/>
        <v>0.01145010589823836</v>
      </c>
      <c r="C19" s="8">
        <f>'[3]Annual'!N34/'[3]Annual'!N33-1</f>
        <v>0.01923100182634041</v>
      </c>
      <c r="D19" s="8">
        <v>0.01923100182634041</v>
      </c>
      <c r="E19" s="8">
        <v>0.01751093664437242</v>
      </c>
      <c r="F19" s="8">
        <v>0.01790920914784433</v>
      </c>
      <c r="G19" s="8">
        <v>0.017510936644372865</v>
      </c>
      <c r="H19" s="8">
        <v>0.0129999999999999</v>
      </c>
    </row>
    <row r="20" spans="1:8" ht="13.5">
      <c r="A20" s="1">
        <f>A19+1</f>
        <v>2017</v>
      </c>
      <c r="B20" s="4">
        <f t="shared" si="0"/>
        <v>0.011012414359670375</v>
      </c>
      <c r="C20" s="8">
        <f>'[3]Annual'!N35/'[3]Annual'!N34-1</f>
        <v>0.018278766015181525</v>
      </c>
      <c r="D20" s="8">
        <v>0.018278766015181525</v>
      </c>
      <c r="E20" s="8">
        <v>0.015764362985493552</v>
      </c>
      <c r="F20" s="8">
        <v>0.015764362985493108</v>
      </c>
      <c r="G20" s="8">
        <v>0.01576436298549333</v>
      </c>
      <c r="H20" s="8">
        <v>0.01200000000000001</v>
      </c>
    </row>
    <row r="21" spans="1:8" ht="13.5">
      <c r="A21" s="1">
        <f>A20+1</f>
        <v>2018</v>
      </c>
      <c r="B21" s="4">
        <f t="shared" si="0"/>
        <v>0.010461886319173663</v>
      </c>
      <c r="C21" s="8">
        <f>'[3]Annual'!N36/'[3]Annual'!N35-1</f>
        <v>0.01744371241667575</v>
      </c>
      <c r="D21" s="8">
        <v>0.01744371241667575</v>
      </c>
      <c r="E21" s="8">
        <v>0.014735881255705019</v>
      </c>
      <c r="F21" s="8">
        <v>0.014735881255705019</v>
      </c>
      <c r="G21" s="8">
        <v>0.014735881255705019</v>
      </c>
      <c r="H21" s="8">
        <v>0.01200000000000001</v>
      </c>
    </row>
    <row r="22" spans="1:8" ht="13.5">
      <c r="A22" s="1">
        <f>A21+1</f>
        <v>2019</v>
      </c>
      <c r="B22" s="4">
        <f t="shared" si="0"/>
        <v>0.009934006380839966</v>
      </c>
      <c r="C22" s="8">
        <f>'[3]Annual'!N37/'[3]Annual'!N36-1</f>
        <v>0.016665489455689464</v>
      </c>
      <c r="D22" s="8">
        <v>0.016665489455689464</v>
      </c>
      <c r="E22" s="8">
        <v>0.013659492418346186</v>
      </c>
      <c r="F22" s="8">
        <v>0.013659492418346186</v>
      </c>
      <c r="G22" s="8">
        <v>0.013659492418346186</v>
      </c>
      <c r="H22" s="8">
        <v>0.01200000000000001</v>
      </c>
    </row>
    <row r="23" spans="1:8" ht="13.5">
      <c r="A23" s="1">
        <f>A22+1</f>
        <v>2020</v>
      </c>
      <c r="B23" s="4">
        <f t="shared" si="0"/>
        <v>0.009477114283612309</v>
      </c>
      <c r="C23" s="8">
        <f>'[3]Annual'!N38/'[3]Annual'!N37-1</f>
        <v>0.015838382776251603</v>
      </c>
      <c r="D23" s="8">
        <v>0.015838382776251603</v>
      </c>
      <c r="E23" s="8">
        <v>0.012719180632428717</v>
      </c>
      <c r="F23" s="8">
        <v>0.012719180632428495</v>
      </c>
      <c r="G23" s="8">
        <v>0.012719180632428717</v>
      </c>
      <c r="H23" s="8">
        <v>0.010999999999999899</v>
      </c>
    </row>
    <row r="24" ht="13.5">
      <c r="E24" s="6" t="s">
        <v>23</v>
      </c>
    </row>
    <row r="25" ht="13.5">
      <c r="B25" s="10">
        <v>38097</v>
      </c>
    </row>
    <row r="27" spans="1:9" ht="13.5">
      <c r="A27" s="1">
        <v>2003</v>
      </c>
      <c r="B27">
        <v>373233</v>
      </c>
      <c r="I27">
        <v>373233</v>
      </c>
    </row>
    <row r="28" spans="1:9" ht="13.5">
      <c r="A28" s="1">
        <v>2004</v>
      </c>
      <c r="B28">
        <v>379673</v>
      </c>
      <c r="I28">
        <v>383453</v>
      </c>
    </row>
    <row r="29" spans="1:9" ht="13.5">
      <c r="A29" s="1">
        <v>2005</v>
      </c>
      <c r="B29">
        <v>385887</v>
      </c>
      <c r="I29">
        <v>396844</v>
      </c>
    </row>
    <row r="30" spans="1:9" ht="13.5">
      <c r="A30" s="1">
        <v>2006</v>
      </c>
      <c r="B30">
        <v>391956</v>
      </c>
      <c r="I30">
        <v>409085</v>
      </c>
    </row>
    <row r="31" spans="1:9" ht="13.5">
      <c r="A31" s="1">
        <v>2007</v>
      </c>
      <c r="B31">
        <v>397958</v>
      </c>
      <c r="I31">
        <v>418061</v>
      </c>
    </row>
    <row r="32" spans="1:9" ht="13.5">
      <c r="A32" s="1">
        <v>2008</v>
      </c>
      <c r="B32">
        <v>403860</v>
      </c>
      <c r="I32">
        <v>423833</v>
      </c>
    </row>
    <row r="33" spans="1:9" ht="13.5">
      <c r="A33" s="1">
        <v>2009</v>
      </c>
      <c r="B33">
        <v>409679</v>
      </c>
      <c r="I33">
        <v>416632</v>
      </c>
    </row>
    <row r="34" spans="1:2" ht="13.5">
      <c r="A34" s="1">
        <f aca="true" t="shared" si="2" ref="A34:A39">A33+1</f>
        <v>2010</v>
      </c>
      <c r="B34">
        <v>415402</v>
      </c>
    </row>
    <row r="35" spans="1:2" ht="13.5">
      <c r="A35" s="1">
        <f t="shared" si="2"/>
        <v>2011</v>
      </c>
      <c r="B35">
        <v>421095</v>
      </c>
    </row>
    <row r="36" spans="1:2" ht="13.5">
      <c r="A36" s="1">
        <f t="shared" si="2"/>
        <v>2012</v>
      </c>
      <c r="B36">
        <v>426727</v>
      </c>
    </row>
    <row r="37" spans="1:2" ht="13.5">
      <c r="A37" s="1">
        <f t="shared" si="2"/>
        <v>2013</v>
      </c>
      <c r="B37">
        <v>432267</v>
      </c>
    </row>
    <row r="38" spans="1:2" ht="13.5">
      <c r="A38" s="1">
        <f t="shared" si="2"/>
        <v>2014</v>
      </c>
      <c r="B38">
        <v>437647</v>
      </c>
    </row>
    <row r="39" spans="1:2" ht="13.5">
      <c r="A39" s="1">
        <f t="shared" si="2"/>
        <v>2015</v>
      </c>
      <c r="B39">
        <v>442878</v>
      </c>
    </row>
    <row r="40" spans="1:2" ht="13.5">
      <c r="A40" s="1">
        <f>A39+1</f>
        <v>2016</v>
      </c>
      <c r="B40">
        <v>447949</v>
      </c>
    </row>
    <row r="41" spans="1:2" ht="13.5">
      <c r="A41" s="1">
        <f>A40+1</f>
        <v>2017</v>
      </c>
      <c r="B41">
        <v>452882</v>
      </c>
    </row>
    <row r="42" spans="1:2" ht="13.5">
      <c r="A42" s="1">
        <f>A41+1</f>
        <v>2018</v>
      </c>
      <c r="B42">
        <v>457620</v>
      </c>
    </row>
    <row r="43" spans="1:2" ht="13.5">
      <c r="A43" s="1">
        <f>A42+1</f>
        <v>2019</v>
      </c>
      <c r="B43">
        <v>462166</v>
      </c>
    </row>
    <row r="44" spans="1:2" ht="13.5">
      <c r="A44" s="1">
        <f>A43+1</f>
        <v>2020</v>
      </c>
      <c r="B44">
        <v>466546</v>
      </c>
    </row>
  </sheetData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Q12" sqref="Q12"/>
    </sheetView>
  </sheetViews>
  <sheetFormatPr defaultColWidth="8.8515625" defaultRowHeight="15"/>
  <cols>
    <col min="1" max="4" width="8.8515625" style="0" customWidth="1"/>
    <col min="5" max="5" width="10.421875" style="0" customWidth="1"/>
    <col min="6" max="6" width="10.28125" style="0" customWidth="1"/>
    <col min="7" max="7" width="10.421875" style="0" customWidth="1"/>
  </cols>
  <sheetData>
    <row r="2" ht="13.5">
      <c r="B2" t="s">
        <v>45</v>
      </c>
    </row>
    <row r="3" spans="1:7" ht="13.5">
      <c r="A3" s="1" t="s">
        <v>0</v>
      </c>
      <c r="B3" s="1">
        <v>2002</v>
      </c>
      <c r="C3" s="1">
        <v>2004</v>
      </c>
      <c r="D3" s="1">
        <v>2006</v>
      </c>
      <c r="E3" s="1">
        <v>2008</v>
      </c>
      <c r="F3" s="2" t="s">
        <v>48</v>
      </c>
      <c r="G3" s="1" t="s">
        <v>15</v>
      </c>
    </row>
    <row r="4" spans="1:7" ht="13.5">
      <c r="A4" s="1">
        <v>2000</v>
      </c>
      <c r="E4" s="11" t="s">
        <v>23</v>
      </c>
      <c r="F4" s="11"/>
      <c r="G4" s="11">
        <f>'[3]Annual'!O18</f>
        <v>2023378</v>
      </c>
    </row>
    <row r="5" spans="1:7" ht="13.5">
      <c r="A5" s="1">
        <f>A4+1</f>
        <v>2001</v>
      </c>
      <c r="B5" s="11">
        <v>2132498</v>
      </c>
      <c r="G5" s="11">
        <f>'[3]Annual'!O19</f>
        <v>2132498</v>
      </c>
    </row>
    <row r="6" spans="1:7" ht="13.5">
      <c r="A6" s="1">
        <f aca="true" t="shared" si="0" ref="A6:A24">A5+1</f>
        <v>2002</v>
      </c>
      <c r="B6" s="11">
        <v>2216028</v>
      </c>
      <c r="G6" s="11">
        <f>'[3]Annual'!O20</f>
        <v>2206022</v>
      </c>
    </row>
    <row r="7" spans="1:7" ht="13.5">
      <c r="A7" s="1">
        <f t="shared" si="0"/>
        <v>2003</v>
      </c>
      <c r="B7" s="11">
        <v>2298366</v>
      </c>
      <c r="C7" s="11">
        <f>G7</f>
        <v>2296566</v>
      </c>
      <c r="G7" s="11">
        <f>'[3]Annual'!O21</f>
        <v>2296566</v>
      </c>
    </row>
    <row r="8" spans="1:7" ht="13.5">
      <c r="A8" s="1">
        <f t="shared" si="0"/>
        <v>2004</v>
      </c>
      <c r="B8" s="11">
        <v>2373543</v>
      </c>
      <c r="C8" s="11">
        <v>2372821</v>
      </c>
      <c r="G8" s="11">
        <f>'[3]Annual'!O22</f>
        <v>2410768</v>
      </c>
    </row>
    <row r="9" spans="1:7" ht="13.5">
      <c r="A9" s="1">
        <f t="shared" si="0"/>
        <v>2005</v>
      </c>
      <c r="B9" s="11">
        <v>2442116</v>
      </c>
      <c r="C9" s="11">
        <v>2448201</v>
      </c>
      <c r="G9" s="11">
        <f>'[3]Annual'!O23</f>
        <v>2518869</v>
      </c>
    </row>
    <row r="10" spans="1:7" ht="13.5">
      <c r="A10" s="1">
        <f t="shared" si="0"/>
        <v>2006</v>
      </c>
      <c r="B10" s="11">
        <v>2503286</v>
      </c>
      <c r="C10" s="11">
        <v>2522427</v>
      </c>
      <c r="G10" s="11">
        <f>'[3]Annual'!O24</f>
        <v>2631057</v>
      </c>
    </row>
    <row r="11" spans="1:7" ht="13.5">
      <c r="A11" s="1">
        <f t="shared" si="0"/>
        <v>2007</v>
      </c>
      <c r="B11" s="11">
        <v>2558363</v>
      </c>
      <c r="C11" s="11">
        <v>2595460</v>
      </c>
      <c r="D11" s="11">
        <f>'[3]Annual'!O25</f>
        <v>2736786</v>
      </c>
      <c r="G11" s="11">
        <v>2718737</v>
      </c>
    </row>
    <row r="12" spans="1:7" ht="13.5">
      <c r="A12" s="1">
        <f t="shared" si="0"/>
        <v>2008</v>
      </c>
      <c r="B12" s="11">
        <v>2607574</v>
      </c>
      <c r="C12" s="11">
        <v>2667187</v>
      </c>
      <c r="D12" s="11">
        <f>'[3]Annual'!O26</f>
        <v>2851387</v>
      </c>
      <c r="E12" s="11">
        <v>2789884</v>
      </c>
      <c r="F12" s="11"/>
      <c r="G12" s="11">
        <v>2738733</v>
      </c>
    </row>
    <row r="13" spans="1:7" ht="13.5">
      <c r="A13" s="1">
        <f t="shared" si="0"/>
        <v>2009</v>
      </c>
      <c r="B13" s="11">
        <v>2651018</v>
      </c>
      <c r="C13" s="11">
        <v>2737803</v>
      </c>
      <c r="D13" s="11">
        <f>'[3]Annual'!O27</f>
        <v>2968430</v>
      </c>
      <c r="E13" s="11">
        <v>2878288</v>
      </c>
      <c r="F13" s="11"/>
      <c r="G13" s="11">
        <v>2711205</v>
      </c>
    </row>
    <row r="14" spans="1:6" ht="13.5">
      <c r="A14" s="1">
        <f t="shared" si="0"/>
        <v>2010</v>
      </c>
      <c r="B14" s="11">
        <v>2690078</v>
      </c>
      <c r="C14" s="11">
        <v>2806940</v>
      </c>
      <c r="D14" s="11">
        <f>'[3]Annual'!O28</f>
        <v>3087428</v>
      </c>
      <c r="E14" s="11">
        <v>2963812</v>
      </c>
      <c r="F14" s="11"/>
    </row>
    <row r="15" spans="1:6" ht="13.5">
      <c r="A15" s="1">
        <f t="shared" si="0"/>
        <v>2011</v>
      </c>
      <c r="B15" s="11">
        <v>2725929</v>
      </c>
      <c r="C15" s="11">
        <v>2874175</v>
      </c>
      <c r="D15" s="11">
        <f>'[3]Annual'!O29</f>
        <v>3201806</v>
      </c>
      <c r="E15" s="11">
        <v>3045230</v>
      </c>
      <c r="F15" s="11"/>
    </row>
    <row r="16" spans="1:6" ht="13.5">
      <c r="A16" s="1">
        <f t="shared" si="0"/>
        <v>2012</v>
      </c>
      <c r="B16" s="11">
        <v>2758635</v>
      </c>
      <c r="C16" s="11">
        <v>2939782</v>
      </c>
      <c r="D16" s="11">
        <f>'[3]Annual'!O30</f>
        <v>3311416</v>
      </c>
      <c r="E16" s="11">
        <v>3127078</v>
      </c>
      <c r="F16" s="11"/>
    </row>
    <row r="17" spans="1:6" ht="13.5">
      <c r="A17" s="1">
        <f t="shared" si="0"/>
        <v>2013</v>
      </c>
      <c r="B17" s="11">
        <v>2788212</v>
      </c>
      <c r="C17" s="11">
        <v>3003614</v>
      </c>
      <c r="D17" s="11">
        <f>'[3]Annual'!O31</f>
        <v>3415438</v>
      </c>
      <c r="E17" s="11">
        <v>3192867</v>
      </c>
      <c r="F17" s="11"/>
    </row>
    <row r="18" spans="1:6" ht="13.5">
      <c r="A18" s="1">
        <f t="shared" si="0"/>
        <v>2014</v>
      </c>
      <c r="B18" s="11">
        <v>2814538</v>
      </c>
      <c r="C18" s="11">
        <v>3065534</v>
      </c>
      <c r="D18" s="11">
        <f>'[3]Annual'!O32</f>
        <v>3513485</v>
      </c>
      <c r="E18" s="11">
        <v>3257901</v>
      </c>
      <c r="F18" s="11"/>
    </row>
    <row r="19" spans="1:6" ht="13.5">
      <c r="A19" s="1">
        <f t="shared" si="0"/>
        <v>2015</v>
      </c>
      <c r="B19" s="11">
        <v>2837522</v>
      </c>
      <c r="C19" s="11">
        <v>3125677</v>
      </c>
      <c r="D19" s="11">
        <f>'[3]Annual'!O33</f>
        <v>3605713</v>
      </c>
      <c r="E19" s="11">
        <v>3321189</v>
      </c>
      <c r="F19" s="11"/>
    </row>
    <row r="20" spans="1:6" ht="13.5">
      <c r="A20" s="1">
        <f t="shared" si="0"/>
        <v>2016</v>
      </c>
      <c r="B20" s="11">
        <v>2857313</v>
      </c>
      <c r="C20" s="11">
        <v>3184811</v>
      </c>
      <c r="D20" s="11">
        <f>'[3]Annual'!O34</f>
        <v>3692962</v>
      </c>
      <c r="E20" s="11">
        <v>3383695</v>
      </c>
      <c r="F20" s="11"/>
    </row>
    <row r="21" spans="1:6" ht="13.5">
      <c r="A21" s="1">
        <f t="shared" si="0"/>
        <v>2017</v>
      </c>
      <c r="B21" s="11">
        <v>2874179</v>
      </c>
      <c r="C21" s="11">
        <v>3243083</v>
      </c>
      <c r="D21" s="11">
        <f>'[3]Annual'!O35</f>
        <v>3775933</v>
      </c>
      <c r="E21" s="11">
        <v>3444739</v>
      </c>
      <c r="F21" s="11"/>
    </row>
    <row r="22" spans="1:6" ht="13.5">
      <c r="A22" s="1">
        <f t="shared" si="0"/>
        <v>2018</v>
      </c>
      <c r="B22" s="11">
        <v>2888362</v>
      </c>
      <c r="C22" s="11">
        <v>3300439</v>
      </c>
      <c r="D22" s="11">
        <f>'[3]Annual'!O36</f>
        <v>3854676</v>
      </c>
      <c r="E22" s="11">
        <v>3504000</v>
      </c>
      <c r="F22" s="11"/>
    </row>
    <row r="23" spans="1:6" ht="13.5">
      <c r="A23" s="1">
        <f t="shared" si="0"/>
        <v>2019</v>
      </c>
      <c r="B23" s="11">
        <v>2900390</v>
      </c>
      <c r="C23" s="11">
        <v>3356766</v>
      </c>
      <c r="D23" s="11">
        <f>'[3]Annual'!O37</f>
        <v>3929793</v>
      </c>
      <c r="E23" s="11">
        <v>3561765</v>
      </c>
      <c r="F23" s="11"/>
    </row>
    <row r="24" spans="1:6" ht="13.5">
      <c r="A24" s="1">
        <f t="shared" si="0"/>
        <v>2020</v>
      </c>
      <c r="B24" s="11">
        <v>2910959</v>
      </c>
      <c r="C24" s="11">
        <v>3412147</v>
      </c>
      <c r="D24" s="11">
        <f>'[3]Annual'!O38</f>
        <v>4001520</v>
      </c>
      <c r="E24" s="11">
        <v>3619563</v>
      </c>
      <c r="F24" s="11"/>
    </row>
    <row r="27" ht="13.5">
      <c r="A27" t="s">
        <v>46</v>
      </c>
    </row>
    <row r="28" spans="1:7" ht="13.5">
      <c r="A28" s="1">
        <v>2004</v>
      </c>
      <c r="B28" s="4">
        <f>B8/B7-1</f>
        <v>0.032708889706861255</v>
      </c>
      <c r="C28" s="4">
        <f>C8/C7-1</f>
        <v>0.0332039227263663</v>
      </c>
      <c r="G28" s="4">
        <f>G8/G7-1</f>
        <v>0.04972728848202057</v>
      </c>
    </row>
    <row r="29" spans="1:7" ht="13.5">
      <c r="A29" s="1">
        <f>A28+1</f>
        <v>2005</v>
      </c>
      <c r="B29" s="4">
        <f>B9/B8-1</f>
        <v>0.0288905657070464</v>
      </c>
      <c r="C29" s="4">
        <f aca="true" t="shared" si="1" ref="C29:C44">C9/C8-1</f>
        <v>0.03176809375844192</v>
      </c>
      <c r="G29" s="4">
        <f>G9/G8-1</f>
        <v>0.04484089717467632</v>
      </c>
    </row>
    <row r="30" spans="1:7" ht="13.5">
      <c r="A30" s="1">
        <f aca="true" t="shared" si="2" ref="A30:A44">A29+1</f>
        <v>2006</v>
      </c>
      <c r="B30" s="4">
        <f>B10/B9-1</f>
        <v>0.025047950220218773</v>
      </c>
      <c r="C30" s="4">
        <f t="shared" si="1"/>
        <v>0.030318589037419796</v>
      </c>
      <c r="G30" s="4">
        <f>G10/G9-1</f>
        <v>0.04453903716310781</v>
      </c>
    </row>
    <row r="31" spans="1:7" ht="13.5">
      <c r="A31" s="1">
        <f t="shared" si="2"/>
        <v>2007</v>
      </c>
      <c r="B31" s="4">
        <f>B11/B10-1</f>
        <v>0.022001880727971157</v>
      </c>
      <c r="C31" s="4">
        <f t="shared" si="1"/>
        <v>0.02895346426279133</v>
      </c>
      <c r="G31" s="4">
        <f>G11/G10-1</f>
        <v>0.03332500968242047</v>
      </c>
    </row>
    <row r="32" spans="1:7" ht="13.5">
      <c r="A32" s="1">
        <f t="shared" si="2"/>
        <v>2008</v>
      </c>
      <c r="B32" s="4">
        <f>B12/B11-1</f>
        <v>0.019235346977735324</v>
      </c>
      <c r="C32" s="4">
        <f t="shared" si="1"/>
        <v>0.02763556363804498</v>
      </c>
      <c r="D32" s="4">
        <f>D12/D11-1</f>
        <v>0.041874300730857295</v>
      </c>
      <c r="G32" s="4">
        <f>G12/G11-1</f>
        <v>0.007354885742901995</v>
      </c>
    </row>
    <row r="33" spans="1:7" ht="13.5">
      <c r="A33" s="1">
        <f t="shared" si="2"/>
        <v>2009</v>
      </c>
      <c r="B33" s="4">
        <f>B13/B12-1</f>
        <v>0.016660696877634162</v>
      </c>
      <c r="C33" s="4">
        <f t="shared" si="1"/>
        <v>0.02647583390290964</v>
      </c>
      <c r="D33" s="4">
        <f>D13/D12-1</f>
        <v>0.04104774273011702</v>
      </c>
      <c r="E33" s="4">
        <f>E13/E12-1</f>
        <v>0.03168733897179954</v>
      </c>
      <c r="G33" s="4">
        <f>G13/G12-1</f>
        <v>-0.010051363166836635</v>
      </c>
    </row>
    <row r="34" spans="1:6" ht="13.5">
      <c r="A34" s="1">
        <f t="shared" si="2"/>
        <v>2010</v>
      </c>
      <c r="B34" s="4">
        <f>B14/B13-1</f>
        <v>0.014733962575885995</v>
      </c>
      <c r="C34" s="4">
        <f t="shared" si="1"/>
        <v>0.025252730017462977</v>
      </c>
      <c r="D34" s="4">
        <f>D14/D13-1</f>
        <v>0.0400878578912085</v>
      </c>
      <c r="E34" s="4">
        <f>E14/E13-1</f>
        <v>0.02971349635616738</v>
      </c>
      <c r="F34" s="4">
        <f>0.67*'Popn - Las Vegas'!H13+0.33*'Popn - Reno'!H13</f>
        <v>0.000341579680744316</v>
      </c>
    </row>
    <row r="35" spans="1:6" ht="13.5">
      <c r="A35" s="1">
        <f t="shared" si="2"/>
        <v>2011</v>
      </c>
      <c r="B35" s="4">
        <f>B15/B14-1</f>
        <v>0.013327122856660711</v>
      </c>
      <c r="C35" s="4">
        <f t="shared" si="1"/>
        <v>0.023953130455228733</v>
      </c>
      <c r="D35" s="4">
        <f>D15/D14-1</f>
        <v>0.037046369988223304</v>
      </c>
      <c r="E35" s="4">
        <f>E15/E14-1</f>
        <v>0.027470703269977914</v>
      </c>
      <c r="F35" s="4">
        <f>0.67*'Popn - Las Vegas'!H14+0.33*'Popn - Reno'!H14</f>
        <v>0.005637837236909018</v>
      </c>
    </row>
    <row r="36" spans="1:6" ht="13.5">
      <c r="A36" s="1">
        <f t="shared" si="2"/>
        <v>2012</v>
      </c>
      <c r="B36" s="4">
        <f>B16/B15-1</f>
        <v>0.011998111469521122</v>
      </c>
      <c r="C36" s="4">
        <f t="shared" si="1"/>
        <v>0.022826376264493353</v>
      </c>
      <c r="D36" s="4">
        <f>D16/D15-1</f>
        <v>0.03423380429670009</v>
      </c>
      <c r="E36" s="4">
        <f>E16/E15-1</f>
        <v>0.026877444396646633</v>
      </c>
      <c r="F36" s="4">
        <f>0.67*'Popn - Las Vegas'!H15+0.33*'Popn - Reno'!H15</f>
        <v>0.010000000000000009</v>
      </c>
    </row>
    <row r="37" spans="1:6" ht="13.5">
      <c r="A37" s="1">
        <f t="shared" si="2"/>
        <v>2013</v>
      </c>
      <c r="B37" s="4">
        <f>B17/B16-1</f>
        <v>0.010721606881664236</v>
      </c>
      <c r="C37" s="4">
        <f t="shared" si="1"/>
        <v>0.021713174650365152</v>
      </c>
      <c r="D37" s="4">
        <f>D17/D16-1</f>
        <v>0.03141314772894743</v>
      </c>
      <c r="E37" s="4">
        <f>E17/E16-1</f>
        <v>0.021038490245526287</v>
      </c>
      <c r="F37" s="4">
        <f>0.67*'Popn - Las Vegas'!H16+0.33*'Popn - Reno'!H16</f>
        <v>0.015154820531148352</v>
      </c>
    </row>
    <row r="38" spans="1:6" ht="13.5">
      <c r="A38" s="1">
        <f t="shared" si="2"/>
        <v>2014</v>
      </c>
      <c r="B38" s="4">
        <f>B18/B17-1</f>
        <v>0.009441893227631226</v>
      </c>
      <c r="C38" s="4">
        <f t="shared" si="1"/>
        <v>0.020615165597177354</v>
      </c>
      <c r="D38" s="4">
        <f>D18/D17-1</f>
        <v>0.028707006246343703</v>
      </c>
      <c r="E38" s="4">
        <f>E18/E17-1</f>
        <v>0.020368527721323915</v>
      </c>
      <c r="F38" s="4">
        <f>0.67*'Popn - Las Vegas'!H17+0.33*'Popn - Reno'!H17</f>
        <v>0.015879527816736693</v>
      </c>
    </row>
    <row r="39" spans="1:6" ht="13.5">
      <c r="A39" s="1">
        <f t="shared" si="2"/>
        <v>2015</v>
      </c>
      <c r="B39" s="4">
        <f>B19/B18-1</f>
        <v>0.00816617149954979</v>
      </c>
      <c r="C39" s="4">
        <f t="shared" si="1"/>
        <v>0.01961909409584095</v>
      </c>
      <c r="D39" s="4">
        <f>D19/D18-1</f>
        <v>0.026249720718887426</v>
      </c>
      <c r="E39" s="4">
        <f>E19/E18-1</f>
        <v>0.019426004657600027</v>
      </c>
      <c r="F39" s="4">
        <f>0.67*'Popn - Las Vegas'!H18+0.33*'Popn - Reno'!H18</f>
        <v>0.015990367647058787</v>
      </c>
    </row>
    <row r="40" spans="1:6" ht="13.5">
      <c r="A40" s="1">
        <f t="shared" si="2"/>
        <v>2016</v>
      </c>
      <c r="B40" s="4">
        <f>B20/B19-1</f>
        <v>0.006974747684775684</v>
      </c>
      <c r="C40" s="4">
        <f t="shared" si="1"/>
        <v>0.01891878143518988</v>
      </c>
      <c r="D40" s="4">
        <f>D20/D19-1</f>
        <v>0.024197433350907405</v>
      </c>
      <c r="E40" s="4">
        <f>E20/E19-1</f>
        <v>0.018820368247636665</v>
      </c>
      <c r="F40" s="4">
        <f>0.67*'Popn - Las Vegas'!H19+0.33*'Popn - Reno'!H19</f>
        <v>0.01609216802168021</v>
      </c>
    </row>
    <row r="41" spans="1:6" ht="13.5">
      <c r="A41" s="1">
        <f t="shared" si="2"/>
        <v>2017</v>
      </c>
      <c r="B41" s="4">
        <f>B21/B20-1</f>
        <v>0.005902748491327436</v>
      </c>
      <c r="C41" s="4">
        <f t="shared" si="1"/>
        <v>0.018296847128448146</v>
      </c>
      <c r="D41" s="4">
        <f>D21/D20-1</f>
        <v>0.02246733110170096</v>
      </c>
      <c r="E41" s="4">
        <f>E21/E20-1</f>
        <v>0.018040633094885905</v>
      </c>
      <c r="F41" s="4">
        <f>0.67*'Popn - Las Vegas'!H20+0.33*'Popn - Reno'!H20</f>
        <v>0.015855250776742158</v>
      </c>
    </row>
    <row r="42" spans="1:6" ht="13.5">
      <c r="A42" s="1">
        <f t="shared" si="2"/>
        <v>2018</v>
      </c>
      <c r="B42" s="4">
        <f>B22/B21-1</f>
        <v>0.004934626549007559</v>
      </c>
      <c r="C42" s="4">
        <f t="shared" si="1"/>
        <v>0.017685640484687015</v>
      </c>
      <c r="D42" s="4">
        <f>D22/D21-1</f>
        <v>0.02085391875332543</v>
      </c>
      <c r="E42" s="4">
        <f>E22/E21-1</f>
        <v>0.017203335288972443</v>
      </c>
      <c r="F42" s="4">
        <f>0.67*'Popn - Las Vegas'!H21+0.33*'Popn - Reno'!H21</f>
        <v>0.015939938944614</v>
      </c>
    </row>
    <row r="43" spans="1:6" ht="13.5">
      <c r="A43" s="1">
        <f t="shared" si="2"/>
        <v>2019</v>
      </c>
      <c r="B43" s="4">
        <f>B23/B22-1</f>
        <v>0.004164297965421282</v>
      </c>
      <c r="C43" s="4">
        <f t="shared" si="1"/>
        <v>0.01706651751479127</v>
      </c>
      <c r="D43" s="4">
        <f>D23/D22-1</f>
        <v>0.019487240950990525</v>
      </c>
      <c r="E43" s="4">
        <f>E23/E22-1</f>
        <v>0.016485445205479454</v>
      </c>
      <c r="F43" s="4">
        <f>0.67*'Popn - Las Vegas'!H22+0.33*'Popn - Reno'!H22</f>
        <v>0.01572949443016277</v>
      </c>
    </row>
    <row r="44" spans="1:6" ht="13.5">
      <c r="A44" s="1">
        <f t="shared" si="2"/>
        <v>2020</v>
      </c>
      <c r="B44" s="4">
        <f>B24/B23-1</f>
        <v>0.0036439927044293885</v>
      </c>
      <c r="C44" s="4">
        <f t="shared" si="1"/>
        <v>0.01649832010929564</v>
      </c>
      <c r="D44" s="4">
        <f>D24/D23-1</f>
        <v>0.018252106408658264</v>
      </c>
      <c r="E44" s="4">
        <f>E24/E23-1</f>
        <v>0.016227347958104987</v>
      </c>
      <c r="F44" s="4">
        <f>0.67*'Popn - Las Vegas'!H23+0.33*'Popn - Reno'!H23</f>
        <v>0.015760526315789516</v>
      </c>
    </row>
    <row r="45" ht="13.5">
      <c r="A45" t="s">
        <v>23</v>
      </c>
    </row>
    <row r="46" ht="13.5">
      <c r="A46" t="s">
        <v>23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F32" sqref="F32"/>
    </sheetView>
  </sheetViews>
  <sheetFormatPr defaultColWidth="8.8515625" defaultRowHeight="15"/>
  <sheetData>
    <row r="2" ht="13.5">
      <c r="B2" t="s">
        <v>49</v>
      </c>
    </row>
    <row r="4" spans="1:6" ht="13.5">
      <c r="A4" s="1" t="s">
        <v>0</v>
      </c>
      <c r="B4" s="12" t="s">
        <v>50</v>
      </c>
      <c r="C4" s="13" t="s">
        <v>51</v>
      </c>
      <c r="D4" s="14" t="s">
        <v>52</v>
      </c>
      <c r="E4" s="14" t="s">
        <v>53</v>
      </c>
      <c r="F4" t="s">
        <v>15</v>
      </c>
    </row>
    <row r="5" spans="1:6" ht="13.5">
      <c r="A5" s="1">
        <v>2003</v>
      </c>
      <c r="F5" s="11">
        <f>'[4]Employment'!$Z$6</f>
        <v>1088.3833333333332</v>
      </c>
    </row>
    <row r="6" spans="1:6" ht="13.5">
      <c r="A6" s="1">
        <f>A5+1</f>
        <v>2004</v>
      </c>
      <c r="F6" s="11">
        <f>'[4]Employment'!$AA$6</f>
        <v>1152.5416666666667</v>
      </c>
    </row>
    <row r="7" spans="1:6" ht="13.5">
      <c r="A7" s="1">
        <f aca="true" t="shared" si="0" ref="A7:A22">A6+1</f>
        <v>2005</v>
      </c>
      <c r="F7" s="11">
        <f>'[4]Employment'!$AB$6</f>
        <v>1222.8833333333334</v>
      </c>
    </row>
    <row r="8" spans="1:6" ht="13.5">
      <c r="A8" s="1">
        <f t="shared" si="0"/>
        <v>2006</v>
      </c>
      <c r="B8" s="11">
        <f>SUM('[5]COUNTY'!$AH$6,'[5]COUNTY'!$AH$50,'[5]COUNTY'!$AH$94,'[5]COUNTY'!$AH$138,'[5]COUNTY'!$AH$182,'[5]COUNTY'!$AH$226,'[5]COUNTY'!$AH$270,'[5]COUNTY'!$AH$314,'[5]COUNTY'!$AH$358,'[5]COUNTY'!$AH$402,'[5]COUNTY'!$AH$446,'[5]COUNTY'!$AH$490,'[5]COUNTY'!$AH$534,'[5]COUNTY'!$AH$578,'[5]COUNTY'!$AH$622,'[5]COUNTY'!$AH$666,'[5]COUNTY'!$AH$710,'[5]COUNTY'!$AH$718)</f>
        <v>1283.9687528589861</v>
      </c>
      <c r="F8" s="11">
        <f>'[4]Employment'!$AC$6</f>
        <v>1279.5083333333332</v>
      </c>
    </row>
    <row r="9" spans="1:6" ht="13.5">
      <c r="A9" s="1">
        <f t="shared" si="0"/>
        <v>2007</v>
      </c>
      <c r="B9" s="11">
        <f>SUM('[5]COUNTY'!$AI$6,'[5]COUNTY'!$AI$50,'[5]COUNTY'!$AI$94,'[5]COUNTY'!$AI$138,'[5]COUNTY'!$AI$182,'[5]COUNTY'!$AI$226,'[5]COUNTY'!$AI$270,'[5]COUNTY'!$AI$314,'[5]COUNTY'!$AI$358,'[5]COUNTY'!$AI$402,'[5]COUNTY'!$AI$446,'[5]COUNTY'!$AI$490,'[5]COUNTY'!$AI$534,'[5]COUNTY'!$AI$578,'[5]COUNTY'!$AI$622,'[5]COUNTY'!$AI$666,'[5]COUNTY'!$AI$710,'[5]COUNTY'!$AI$718)</f>
        <v>1322.3087948276134</v>
      </c>
      <c r="C9" s="11">
        <f>'[6]Employment'!$AD$6</f>
        <v>1291.7583333333334</v>
      </c>
      <c r="F9" s="11">
        <f>'[4]Employment'!$AD$6</f>
        <v>1292.4</v>
      </c>
    </row>
    <row r="10" spans="1:6" ht="13.5">
      <c r="A10" s="1">
        <f t="shared" si="0"/>
        <v>2008</v>
      </c>
      <c r="B10" s="11">
        <f>SUM('[5]COUNTY'!$AJ$6,'[5]COUNTY'!$AJ$50,'[5]COUNTY'!$AJ$94,'[5]COUNTY'!$AJ$138,'[5]COUNTY'!$AJ$182,'[5]COUNTY'!$AJ$226,'[5]COUNTY'!$AJ$270,'[5]COUNTY'!$AJ$314,'[5]COUNTY'!$AJ$358,'[5]COUNTY'!$AJ$402,'[5]COUNTY'!$AJ$446,'[5]COUNTY'!$AJ$490,'[5]COUNTY'!$AJ$534,'[5]COUNTY'!$AJ$578,'[5]COUNTY'!$AJ$622,'[5]COUNTY'!$AJ$666,'[5]COUNTY'!$AJ$710,'[5]COUNTY'!$AJ$718)</f>
        <v>1358.3893424641435</v>
      </c>
      <c r="C10" s="11">
        <f>'[6]Employment'!$AE$6</f>
        <v>1284.8605485191683</v>
      </c>
      <c r="D10" s="11">
        <f>'[7]Employment'!$AE$6</f>
        <v>1266.4333333333334</v>
      </c>
      <c r="F10" s="11">
        <f>'[4]Employment'!$AE$6</f>
        <v>1263.6416666666664</v>
      </c>
    </row>
    <row r="11" spans="1:6" ht="13.5">
      <c r="A11" s="1">
        <f t="shared" si="0"/>
        <v>2009</v>
      </c>
      <c r="B11" s="11">
        <f>SUM('[5]COUNTY'!$AK$6,'[5]COUNTY'!$AK$50,'[5]COUNTY'!$AK$94,'[5]COUNTY'!$AK$138,'[5]COUNTY'!$AK$182,'[5]COUNTY'!$AK$226,'[5]COUNTY'!$AK$270,'[5]COUNTY'!$AK$314,'[5]COUNTY'!$AK$358,'[5]COUNTY'!$AK$402,'[5]COUNTY'!$AK$446,'[5]COUNTY'!$AK$490,'[5]COUNTY'!$AK$534,'[5]COUNTY'!$AK$578,'[5]COUNTY'!$AK$622,'[5]COUNTY'!$AK$666,'[5]COUNTY'!$AK$710,'[5]COUNTY'!$AK$718)</f>
        <v>1398.5224029571345</v>
      </c>
      <c r="C11" s="11">
        <f>'[6]Employment'!$AF$6</f>
        <v>1259.9355299737447</v>
      </c>
      <c r="D11" s="11">
        <f>'[7]Employment'!$AF$6</f>
        <v>1193.4486687690023</v>
      </c>
      <c r="E11" s="11">
        <f>'[4]Employment'!$AF$6</f>
        <v>1148.675</v>
      </c>
      <c r="F11" s="11">
        <f>'[4]Employment'!$AF$6</f>
        <v>1148.675</v>
      </c>
    </row>
    <row r="12" spans="1:5" ht="13.5">
      <c r="A12" s="1">
        <f t="shared" si="0"/>
        <v>2010</v>
      </c>
      <c r="B12" s="11">
        <f>SUM('[5]COUNTY'!$AL$6,'[5]COUNTY'!$AL$50,'[5]COUNTY'!$AL$94,'[5]COUNTY'!$AL$138,'[5]COUNTY'!$AL$182,'[5]COUNTY'!$AL$226,'[5]COUNTY'!$AL$270,'[5]COUNTY'!$AL$314,'[5]COUNTY'!$AL$358,'[5]COUNTY'!$AL$402,'[5]COUNTY'!$AL$446,'[5]COUNTY'!$AL$490,'[5]COUNTY'!$AL$534,'[5]COUNTY'!$AL$578,'[5]COUNTY'!$AL$622,'[5]COUNTY'!$AL$666,'[5]COUNTY'!$AL$710,'[5]COUNTY'!$AL$718)</f>
        <v>1442.020913984687</v>
      </c>
      <c r="C12" s="11">
        <f>'[6]Employment'!$AG$6</f>
        <v>1260.8361945425904</v>
      </c>
      <c r="D12" s="11">
        <f>'[7]Employment'!$AG$6</f>
        <v>1183.9355785778846</v>
      </c>
      <c r="E12" s="11">
        <f>'[4]Employment'!$AG$6</f>
        <v>1114.7898245983918</v>
      </c>
    </row>
    <row r="13" spans="1:5" ht="13.5">
      <c r="A13" s="1">
        <f t="shared" si="0"/>
        <v>2011</v>
      </c>
      <c r="B13" s="11">
        <f>SUM('[5]COUNTY'!$AM$6,'[5]COUNTY'!$AM$50,'[5]COUNTY'!$AM$94,'[5]COUNTY'!$AM$138,'[5]COUNTY'!$AM$182,'[5]COUNTY'!$AM$226,'[5]COUNTY'!$AM$270,'[5]COUNTY'!$AM$314,'[5]COUNTY'!$AM$358,'[5]COUNTY'!$AM$402,'[5]COUNTY'!$AM$446,'[5]COUNTY'!$AM$490,'[5]COUNTY'!$AM$534,'[5]COUNTY'!$AM$578,'[5]COUNTY'!$AM$622,'[5]COUNTY'!$AM$666,'[5]COUNTY'!$AM$710,'[5]COUNTY'!$AM$718)</f>
        <v>1480.4515708136148</v>
      </c>
      <c r="C13" s="11">
        <f>'[6]Employment'!$AH$6</f>
        <v>1284.836187813696</v>
      </c>
      <c r="D13" s="11">
        <f>'[7]Employment'!$AH$6</f>
        <v>1207.657805967749</v>
      </c>
      <c r="E13" s="11">
        <f>'[4]Employment'!$AH$6</f>
        <v>1113.9269386368705</v>
      </c>
    </row>
    <row r="14" spans="1:5" ht="13.5">
      <c r="A14" s="1">
        <f t="shared" si="0"/>
        <v>2012</v>
      </c>
      <c r="B14" s="11">
        <f>SUM('[5]COUNTY'!$AN$6,'[5]COUNTY'!$AN$50,'[5]COUNTY'!$AN$94,'[5]COUNTY'!$AN$138,'[5]COUNTY'!$AN$182,'[5]COUNTY'!$AN$226,'[5]COUNTY'!$AN$270,'[5]COUNTY'!$AN$314,'[5]COUNTY'!$AN$358,'[5]COUNTY'!$AN$402,'[5]COUNTY'!$AN$446,'[5]COUNTY'!$AN$490,'[5]COUNTY'!$AN$534,'[5]COUNTY'!$AN$578,'[5]COUNTY'!$AN$622,'[5]COUNTY'!$AN$666,'[5]COUNTY'!$AN$710,'[5]COUNTY'!$AN$718)</f>
        <v>1511.4838792554242</v>
      </c>
      <c r="C14" s="11">
        <f>'[6]Employment'!$AI$6</f>
        <v>1324.9414246207443</v>
      </c>
      <c r="D14" s="11">
        <f>'[7]Employment'!$AI$6</f>
        <v>1247.1738060946277</v>
      </c>
      <c r="E14" s="11">
        <f>'[4]Employment'!$AI$6</f>
        <v>1137.8231899676998</v>
      </c>
    </row>
    <row r="15" spans="1:5" ht="13.5">
      <c r="A15" s="1">
        <f t="shared" si="0"/>
        <v>2013</v>
      </c>
      <c r="B15" s="11">
        <f>SUM('[5]COUNTY'!$AO$6,'[5]COUNTY'!$AO$50,'[5]COUNTY'!$AO$94,'[5]COUNTY'!$AO$138,'[5]COUNTY'!$AO$182,'[5]COUNTY'!$AO$226,'[5]COUNTY'!$AO$270,'[5]COUNTY'!$AO$314,'[5]COUNTY'!$AO$358,'[5]COUNTY'!$AO$402,'[5]COUNTY'!$AO$446,'[5]COUNTY'!$AO$490,'[5]COUNTY'!$AO$534,'[5]COUNTY'!$AO$578,'[5]COUNTY'!$AO$622,'[5]COUNTY'!$AO$666,'[5]COUNTY'!$AO$710,'[5]COUNTY'!$AO$718)</f>
        <v>1537.1334784816759</v>
      </c>
      <c r="C15" s="11">
        <f>'[6]Employment'!$AJ$6</f>
        <v>1363.1289422914738</v>
      </c>
      <c r="D15" s="11">
        <f>'[7]Employment'!$AJ$6</f>
        <v>1285.0192617280047</v>
      </c>
      <c r="E15" s="11">
        <f>'[4]Employment'!$AJ$6</f>
        <v>1167.555189282156</v>
      </c>
    </row>
    <row r="16" spans="1:5" ht="13.5">
      <c r="A16" s="1">
        <f t="shared" si="0"/>
        <v>2014</v>
      </c>
      <c r="B16" s="11">
        <f>SUM('[5]COUNTY'!$AP$6,'[5]COUNTY'!$AP$50,'[5]COUNTY'!$AP$94,'[5]COUNTY'!$AP$138,'[5]COUNTY'!$AP$182,'[5]COUNTY'!$AP$226,'[5]COUNTY'!$AP$270,'[5]COUNTY'!$AP$314,'[5]COUNTY'!$AP$358,'[5]COUNTY'!$AP$402,'[5]COUNTY'!$AP$446,'[5]COUNTY'!$AP$490,'[5]COUNTY'!$AP$534,'[5]COUNTY'!$AP$578,'[5]COUNTY'!$AP$622,'[5]COUNTY'!$AP$666,'[5]COUNTY'!$AP$710,'[5]COUNTY'!$AP$718)</f>
        <v>1562.4242671051156</v>
      </c>
      <c r="C16" s="11">
        <f>'[6]Employment'!$AK$6</f>
        <v>1395.1959690883898</v>
      </c>
      <c r="D16" s="11">
        <f>'[7]Employment'!$AK$6</f>
        <v>1313.4944098940532</v>
      </c>
      <c r="E16" s="11">
        <f>'[4]Employment'!$AK$6</f>
        <v>1196.8443615534704</v>
      </c>
    </row>
    <row r="17" spans="1:5" ht="13.5">
      <c r="A17" s="1">
        <f t="shared" si="0"/>
        <v>2015</v>
      </c>
      <c r="B17" s="11">
        <f>SUM('[5]COUNTY'!$AQ$6,'[5]COUNTY'!$AQ$50,'[5]COUNTY'!$AQ$94,'[5]COUNTY'!$AQ$138,'[5]COUNTY'!$AQ$182,'[5]COUNTY'!$AQ$226,'[5]COUNTY'!$AQ$270,'[5]COUNTY'!$AQ$314,'[5]COUNTY'!$AQ$358,'[5]COUNTY'!$AQ$402,'[5]COUNTY'!$AQ$446,'[5]COUNTY'!$AQ$490,'[5]COUNTY'!$AQ$534,'[5]COUNTY'!$AQ$578,'[5]COUNTY'!$AQ$622,'[5]COUNTY'!$AQ$666,'[5]COUNTY'!$AQ$710,'[5]COUNTY'!$AQ$718)</f>
        <v>1589.2155105367683</v>
      </c>
      <c r="C17" s="11">
        <f>'[6]Employment'!$AL$6</f>
        <v>1427.8959856513995</v>
      </c>
      <c r="D17" s="11">
        <f>'[7]Employment'!$AL$6</f>
        <v>1337.3406616009304</v>
      </c>
      <c r="E17" s="11">
        <f>'[4]Employment'!$AL$6</f>
        <v>1225.1068099843908</v>
      </c>
    </row>
    <row r="18" spans="1:5" ht="13.5">
      <c r="A18" s="1">
        <f t="shared" si="0"/>
        <v>2016</v>
      </c>
      <c r="B18" s="11">
        <f>SUM('[5]COUNTY'!$AR$6,'[5]COUNTY'!$AR$50,'[5]COUNTY'!$AR$94,'[5]COUNTY'!$AR$138,'[5]COUNTY'!$AR$182,'[5]COUNTY'!$AR$226,'[5]COUNTY'!$AR$270,'[5]COUNTY'!$AR$314,'[5]COUNTY'!$AR$358,'[5]COUNTY'!$AR$402,'[5]COUNTY'!$AR$446,'[5]COUNTY'!$AR$490,'[5]COUNTY'!$AR$534,'[5]COUNTY'!$AR$578,'[5]COUNTY'!$AR$622,'[5]COUNTY'!$AR$666,'[5]COUNTY'!$AR$710,'[5]COUNTY'!$AR$718)</f>
        <v>1616.9324796246256</v>
      </c>
      <c r="C18" s="11">
        <f>'[6]Employment'!$AM$6</f>
        <v>1460.625600391887</v>
      </c>
      <c r="D18" s="11">
        <f>'[7]Employment'!$AM$6</f>
        <v>1362.879237608736</v>
      </c>
      <c r="E18" s="11">
        <f>'[4]Employment'!$AM$6</f>
        <v>1251.5244754213418</v>
      </c>
    </row>
    <row r="19" spans="1:5" ht="13.5">
      <c r="A19" s="1">
        <f t="shared" si="0"/>
        <v>2017</v>
      </c>
      <c r="B19" s="11">
        <f>SUM('[5]COUNTY'!$AS$6,'[5]COUNTY'!$AS$50,'[5]COUNTY'!$AS$94,'[5]COUNTY'!$AS$138,'[5]COUNTY'!$AS$182,'[5]COUNTY'!$AS$226,'[5]COUNTY'!$AS$270,'[5]COUNTY'!$AS$314,'[5]COUNTY'!$AS$358,'[5]COUNTY'!$AS$402,'[5]COUNTY'!$AS$446,'[5]COUNTY'!$AS$490,'[5]COUNTY'!$AS$534,'[5]COUNTY'!$AS$578,'[5]COUNTY'!$AS$622,'[5]COUNTY'!$AS$666,'[5]COUNTY'!$AS$710,'[5]COUNTY'!$AS$718)</f>
        <v>1644.683485973838</v>
      </c>
      <c r="C19" s="11">
        <f>'[6]Employment'!$AN$6</f>
        <v>1488.8002435099636</v>
      </c>
      <c r="D19" s="11">
        <f>'[7]Employment'!$AN$6</f>
        <v>1387.9215519828238</v>
      </c>
      <c r="E19" s="11">
        <f>'[4]Employment'!$AN$6</f>
        <v>1278.6237108433227</v>
      </c>
    </row>
    <row r="20" spans="1:5" ht="13.5">
      <c r="A20" s="1">
        <f t="shared" si="0"/>
        <v>2018</v>
      </c>
      <c r="B20" s="11">
        <f>SUM('[5]COUNTY'!$AT$6,'[5]COUNTY'!$AT$50,'[5]COUNTY'!$AT$94,'[5]COUNTY'!$AT$138,'[5]COUNTY'!$AT$182,'[5]COUNTY'!$AT$226,'[5]COUNTY'!$AT$270,'[5]COUNTY'!$AT$314,'[5]COUNTY'!$AT$358,'[5]COUNTY'!$AT$402,'[5]COUNTY'!$AT$446,'[5]COUNTY'!$AT$490,'[5]COUNTY'!$AT$534,'[5]COUNTY'!$AT$578,'[5]COUNTY'!$AT$622,'[5]COUNTY'!$AT$666,'[5]COUNTY'!$AT$710,'[5]COUNTY'!$AT$718)</f>
        <v>1671.339310643577</v>
      </c>
      <c r="C20" s="11">
        <f>'[6]Employment'!$AO$6</f>
        <v>1515.3245410212846</v>
      </c>
      <c r="D20" s="11">
        <f>'[7]Employment'!$AO$6</f>
        <v>1412.8204271296588</v>
      </c>
      <c r="E20" s="11">
        <f>'[4]Employment'!$AO$6</f>
        <v>1302.7957051384715</v>
      </c>
    </row>
    <row r="21" spans="1:5" ht="13.5">
      <c r="A21" s="1">
        <f t="shared" si="0"/>
        <v>2019</v>
      </c>
      <c r="B21" s="11">
        <f>SUM('[5]COUNTY'!$AU$6,'[5]COUNTY'!$AU$50,'[5]COUNTY'!$AU$94,'[5]COUNTY'!$AU$138,'[5]COUNTY'!$AU$182,'[5]COUNTY'!$AU$226,'[5]COUNTY'!$AU$270,'[5]COUNTY'!$AU$314,'[5]COUNTY'!$AU$358,'[5]COUNTY'!$AU$402,'[5]COUNTY'!$AU$446,'[5]COUNTY'!$AU$490,'[5]COUNTY'!$AU$534,'[5]COUNTY'!$AU$578,'[5]COUNTY'!$AU$622,'[5]COUNTY'!$AU$666,'[5]COUNTY'!$AU$710,'[5]COUNTY'!$AU$718)</f>
        <v>1695.1176569128977</v>
      </c>
      <c r="C21" s="11">
        <f>'[6]Employment'!$AP$6</f>
        <v>1540.5859147109595</v>
      </c>
      <c r="D21" s="11">
        <f>'[7]Employment'!$AP$6</f>
        <v>1439.7995270172878</v>
      </c>
      <c r="E21" s="11">
        <f>'[4]Employment'!$AP$6</f>
        <v>1326.5401784262522</v>
      </c>
    </row>
    <row r="22" spans="1:5" ht="13.5">
      <c r="A22" s="1">
        <f t="shared" si="0"/>
        <v>2020</v>
      </c>
      <c r="B22" s="11">
        <f>SUM('[5]COUNTY'!$AV$6,'[5]COUNTY'!$AV$50,'[5]COUNTY'!$AV$94,'[5]COUNTY'!$AV$138,'[5]COUNTY'!$AV$182,'[5]COUNTY'!$AV$226,'[5]COUNTY'!$AV$270,'[5]COUNTY'!$AV$314,'[5]COUNTY'!$AV$358,'[5]COUNTY'!$AV$402,'[5]COUNTY'!$AV$446,'[5]COUNTY'!$AV$490,'[5]COUNTY'!$AV$534,'[5]COUNTY'!$AV$578,'[5]COUNTY'!$AV$622,'[5]COUNTY'!$AV$666,'[5]COUNTY'!$AV$710,'[5]COUNTY'!$AV$718)</f>
        <v>1721.0675574060936</v>
      </c>
      <c r="C22" s="11">
        <f>'[6]Employment'!$AQ$6</f>
        <v>1566.3868246568998</v>
      </c>
      <c r="D22" s="11">
        <f>'[7]Employment'!$AQ$6</f>
        <v>1472.046226325175</v>
      </c>
      <c r="E22" s="11">
        <f>'[4]Employment'!$AQ$6</f>
        <v>1350.0893289404926</v>
      </c>
    </row>
    <row r="25" spans="1:6" ht="13.5">
      <c r="A25" t="s">
        <v>46</v>
      </c>
      <c r="B25" s="12" t="s">
        <v>50</v>
      </c>
      <c r="C25" s="13" t="s">
        <v>51</v>
      </c>
      <c r="D25" s="14" t="s">
        <v>52</v>
      </c>
      <c r="E25" s="14" t="s">
        <v>53</v>
      </c>
      <c r="F25" t="s">
        <v>15</v>
      </c>
    </row>
    <row r="26" spans="1:6" ht="13.5">
      <c r="A26" s="1">
        <v>2004</v>
      </c>
      <c r="F26" s="4">
        <f>F6/F5-1</f>
        <v>0.058948287214982686</v>
      </c>
    </row>
    <row r="27" spans="1:6" ht="13.5">
      <c r="A27" s="1">
        <f>A26+1</f>
        <v>2005</v>
      </c>
      <c r="F27" s="4">
        <f>F7/F6-1</f>
        <v>0.061031777593000935</v>
      </c>
    </row>
    <row r="28" spans="1:6" ht="13.5">
      <c r="A28" s="1">
        <f aca="true" t="shared" si="1" ref="A28:A42">A27+1</f>
        <v>2006</v>
      </c>
      <c r="F28" s="4">
        <f>F8/F7-1</f>
        <v>0.046304498930124005</v>
      </c>
    </row>
    <row r="29" spans="1:6" ht="13.5">
      <c r="A29" s="1">
        <f t="shared" si="1"/>
        <v>2007</v>
      </c>
      <c r="B29" s="4">
        <f>B9/B8-1</f>
        <v>0.029860572450268963</v>
      </c>
      <c r="F29" s="4">
        <f>F9/F8-1</f>
        <v>0.010075484723950145</v>
      </c>
    </row>
    <row r="30" spans="1:6" ht="13.5">
      <c r="A30" s="1">
        <f t="shared" si="1"/>
        <v>2008</v>
      </c>
      <c r="B30" s="4">
        <f aca="true" t="shared" si="2" ref="B30:C42">B10/B9-1</f>
        <v>0.02728602258236812</v>
      </c>
      <c r="C30" s="4">
        <f t="shared" si="2"/>
        <v>-0.00533984154479239</v>
      </c>
      <c r="F30" s="4">
        <f>F10/F9-1</f>
        <v>-0.022251882802022283</v>
      </c>
    </row>
    <row r="31" spans="1:6" ht="13.5">
      <c r="A31" s="1">
        <f t="shared" si="1"/>
        <v>2009</v>
      </c>
      <c r="B31" s="4">
        <f t="shared" si="2"/>
        <v>0.029544593172520672</v>
      </c>
      <c r="C31" s="4">
        <f t="shared" si="2"/>
        <v>-0.01939900682151874</v>
      </c>
      <c r="D31" s="4">
        <f>D11/D10-1</f>
        <v>-0.057630088093331144</v>
      </c>
      <c r="F31" s="4">
        <f>F11/F10-1</f>
        <v>-0.09098043353535068</v>
      </c>
    </row>
    <row r="32" spans="1:5" ht="13.5">
      <c r="A32" s="1">
        <f t="shared" si="1"/>
        <v>2010</v>
      </c>
      <c r="B32" s="4">
        <f t="shared" si="2"/>
        <v>0.031103192151642478</v>
      </c>
      <c r="C32" s="4">
        <f t="shared" si="2"/>
        <v>0.0007148497263700371</v>
      </c>
      <c r="D32" s="4">
        <f>D12/D11-1</f>
        <v>-0.007971092884061837</v>
      </c>
      <c r="E32" s="4">
        <f>E12/E11-1</f>
        <v>-0.029499358305533074</v>
      </c>
    </row>
    <row r="33" spans="1:5" ht="13.5">
      <c r="A33" s="1">
        <f t="shared" si="1"/>
        <v>2011</v>
      </c>
      <c r="B33" s="4">
        <f t="shared" si="2"/>
        <v>0.02665055441029196</v>
      </c>
      <c r="C33" s="4">
        <f t="shared" si="2"/>
        <v>0.019034981209285595</v>
      </c>
      <c r="D33" s="4">
        <f>D13/D12-1</f>
        <v>0.02003675522477244</v>
      </c>
      <c r="E33" s="4">
        <f>E13/E12-1</f>
        <v>-0.0007740346588039904</v>
      </c>
    </row>
    <row r="34" spans="1:5" ht="13.5">
      <c r="A34" s="1">
        <f t="shared" si="1"/>
        <v>2012</v>
      </c>
      <c r="B34" s="4">
        <f t="shared" si="2"/>
        <v>0.020961380333944346</v>
      </c>
      <c r="C34" s="4">
        <f t="shared" si="2"/>
        <v>0.03121428022298489</v>
      </c>
      <c r="D34" s="4">
        <f>D14/D13-1</f>
        <v>0.03272118967111948</v>
      </c>
      <c r="E34" s="4">
        <f>E14/E13-1</f>
        <v>0.02145226091764285</v>
      </c>
    </row>
    <row r="35" spans="1:5" ht="13.5">
      <c r="A35" s="1">
        <f t="shared" si="1"/>
        <v>2013</v>
      </c>
      <c r="B35" s="4">
        <f t="shared" si="2"/>
        <v>0.016969813292939007</v>
      </c>
      <c r="C35" s="4">
        <f t="shared" si="2"/>
        <v>0.028822042213421106</v>
      </c>
      <c r="D35" s="4">
        <f>D15/D14-1</f>
        <v>0.030344973129194708</v>
      </c>
      <c r="E35" s="4">
        <f>E15/E14-1</f>
        <v>0.026130597070446626</v>
      </c>
    </row>
    <row r="36" spans="1:5" ht="13.5">
      <c r="A36" s="1">
        <f t="shared" si="1"/>
        <v>2014</v>
      </c>
      <c r="B36" s="4">
        <f t="shared" si="2"/>
        <v>0.016453215662455722</v>
      </c>
      <c r="C36" s="4">
        <f t="shared" si="2"/>
        <v>0.023524573356215273</v>
      </c>
      <c r="D36" s="4">
        <f>D16/D15-1</f>
        <v>0.02215931621737499</v>
      </c>
      <c r="E36" s="4">
        <f>E16/E15-1</f>
        <v>0.025085899613295437</v>
      </c>
    </row>
    <row r="37" spans="1:5" ht="13.5">
      <c r="A37" s="1">
        <f t="shared" si="1"/>
        <v>2015</v>
      </c>
      <c r="B37" s="4">
        <f t="shared" si="2"/>
        <v>0.01714722690610282</v>
      </c>
      <c r="C37" s="4">
        <f t="shared" si="2"/>
        <v>0.02343757958559456</v>
      </c>
      <c r="D37" s="4">
        <f>D17/D16-1</f>
        <v>0.018154817810607016</v>
      </c>
      <c r="E37" s="4">
        <f>E17/E16-1</f>
        <v>0.02361413842835547</v>
      </c>
    </row>
    <row r="38" spans="1:5" ht="13.5">
      <c r="A38" s="1">
        <f t="shared" si="1"/>
        <v>2016</v>
      </c>
      <c r="B38" s="4">
        <f t="shared" si="2"/>
        <v>0.017440661070879937</v>
      </c>
      <c r="C38" s="4">
        <f t="shared" si="2"/>
        <v>0.022921567865852976</v>
      </c>
      <c r="D38" s="4">
        <f>D18/D17-1</f>
        <v>0.019096537435146388</v>
      </c>
      <c r="E38" s="4">
        <f>E18/E17-1</f>
        <v>0.021563561006805232</v>
      </c>
    </row>
    <row r="39" spans="1:5" ht="13.5">
      <c r="A39" s="1">
        <f t="shared" si="1"/>
        <v>2017</v>
      </c>
      <c r="B39" s="4">
        <f t="shared" si="2"/>
        <v>0.017162749031830238</v>
      </c>
      <c r="C39" s="4">
        <f t="shared" si="2"/>
        <v>0.019289435369691743</v>
      </c>
      <c r="D39" s="4">
        <f>D19/D18-1</f>
        <v>0.018374565906533302</v>
      </c>
      <c r="E39" s="4">
        <f>E19/E18-1</f>
        <v>0.021652980787976617</v>
      </c>
    </row>
    <row r="40" spans="1:5" ht="13.5">
      <c r="A40" s="1">
        <f t="shared" si="1"/>
        <v>2018</v>
      </c>
      <c r="B40" s="4">
        <f t="shared" si="2"/>
        <v>0.016207267171504114</v>
      </c>
      <c r="C40" s="4">
        <f t="shared" si="2"/>
        <v>0.017815887407962805</v>
      </c>
      <c r="D40" s="4">
        <f>D20/D19-1</f>
        <v>0.0179396847835267</v>
      </c>
      <c r="E40" s="4">
        <f>E20/E19-1</f>
        <v>0.018904697363390843</v>
      </c>
    </row>
    <row r="41" spans="1:5" ht="13.5">
      <c r="A41" s="1">
        <f t="shared" si="1"/>
        <v>2019</v>
      </c>
      <c r="B41" s="4">
        <f t="shared" si="2"/>
        <v>0.014227120799405135</v>
      </c>
      <c r="C41" s="4">
        <f t="shared" si="2"/>
        <v>0.016670602901111442</v>
      </c>
      <c r="D41" s="4">
        <f>D21/D20-1</f>
        <v>0.019095915779219652</v>
      </c>
      <c r="E41" s="4">
        <f>E21/E20-1</f>
        <v>0.0182257841303346</v>
      </c>
    </row>
    <row r="42" spans="1:5" ht="13.5">
      <c r="A42" s="1">
        <f t="shared" si="1"/>
        <v>2020</v>
      </c>
      <c r="B42" s="4">
        <f t="shared" si="2"/>
        <v>0.015308613173468544</v>
      </c>
      <c r="C42" s="4">
        <f t="shared" si="2"/>
        <v>0.016747465817757323</v>
      </c>
      <c r="D42" s="4">
        <f>D22/D21-1</f>
        <v>0.022396659189553914</v>
      </c>
      <c r="E42" s="4">
        <f>E22/E21-1</f>
        <v>0.0177523085219915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D1">
      <selection activeCell="Y14" sqref="Y14"/>
    </sheetView>
  </sheetViews>
  <sheetFormatPr defaultColWidth="8.8515625" defaultRowHeight="15"/>
  <sheetData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</dc:creator>
  <cp:keywords/>
  <dc:description/>
  <cp:lastModifiedBy>Alex Newman</cp:lastModifiedBy>
  <cp:lastPrinted>2010-08-25T18:08:58Z</cp:lastPrinted>
  <dcterms:created xsi:type="dcterms:W3CDTF">2010-08-23T21:14:01Z</dcterms:created>
  <dcterms:modified xsi:type="dcterms:W3CDTF">2010-09-08T13:56:50Z</dcterms:modified>
  <cp:category/>
  <cp:version/>
  <cp:contentType/>
  <cp:contentStatus/>
</cp:coreProperties>
</file>